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0" windowWidth="11820" windowHeight="5630" activeTab="2"/>
  </bookViews>
  <sheets>
    <sheet name="Synthese" sheetId="13" r:id="rId1"/>
    <sheet name="Wing and attachment point" sheetId="8" r:id="rId2"/>
    <sheet name="Risers " sheetId="7" r:id="rId3"/>
    <sheet name=" Attack angle and arc " sheetId="11" r:id="rId4"/>
  </sheets>
  <definedNames>
    <definedName name="_xlnm._FilterDatabase" localSheetId="2" hidden="1">'Risers '!#REF!</definedName>
  </definedNames>
  <calcPr calcId="145621"/>
</workbook>
</file>

<file path=xl/calcChain.xml><?xml version="1.0" encoding="utf-8"?>
<calcChain xmlns="http://schemas.openxmlformats.org/spreadsheetml/2006/main">
  <c r="N22" i="7" l="1"/>
  <c r="I145" i="11" l="1"/>
  <c r="I105" i="11"/>
  <c r="J23" i="7"/>
  <c r="F23" i="7"/>
  <c r="B23" i="7"/>
  <c r="C16" i="7"/>
  <c r="D16" i="7"/>
  <c r="B16" i="7"/>
  <c r="G15" i="7"/>
  <c r="G12" i="7"/>
  <c r="N18" i="7" s="1"/>
  <c r="G16" i="7" l="1"/>
  <c r="N23" i="7" s="1"/>
  <c r="J35" i="8" l="1"/>
  <c r="I10" i="8"/>
  <c r="N63" i="11" l="1"/>
  <c r="K55" i="11"/>
  <c r="K57" i="11"/>
  <c r="K59" i="11"/>
  <c r="K61" i="11"/>
  <c r="K63" i="11"/>
  <c r="H20" i="11"/>
  <c r="D47" i="11" s="1"/>
  <c r="H21" i="11"/>
  <c r="H22" i="11"/>
  <c r="D49" i="11" s="1"/>
  <c r="H23" i="11"/>
  <c r="H24" i="11"/>
  <c r="D51" i="11" s="1"/>
  <c r="H25" i="11"/>
  <c r="H26" i="11"/>
  <c r="D53" i="11" s="1"/>
  <c r="H27" i="11"/>
  <c r="D54" i="11" s="1"/>
  <c r="H28" i="11"/>
  <c r="D55" i="11" s="1"/>
  <c r="H29" i="11"/>
  <c r="D56" i="11" s="1"/>
  <c r="H30" i="11"/>
  <c r="D57" i="11" s="1"/>
  <c r="H31" i="11"/>
  <c r="D58" i="11" s="1"/>
  <c r="H32" i="11"/>
  <c r="D59" i="11" s="1"/>
  <c r="H33" i="11"/>
  <c r="D60" i="11" s="1"/>
  <c r="H34" i="11"/>
  <c r="D61" i="11" s="1"/>
  <c r="H35" i="11"/>
  <c r="D62" i="11" s="1"/>
  <c r="H36" i="11"/>
  <c r="D63" i="11" s="1"/>
  <c r="I20" i="11"/>
  <c r="I21" i="11"/>
  <c r="I22" i="11"/>
  <c r="I23" i="11"/>
  <c r="I24" i="11"/>
  <c r="I25" i="11"/>
  <c r="I26" i="11"/>
  <c r="J20" i="11"/>
  <c r="G47" i="11" s="1"/>
  <c r="J21" i="11"/>
  <c r="G48" i="11" s="1"/>
  <c r="J22" i="11"/>
  <c r="G49" i="11" s="1"/>
  <c r="J23" i="11"/>
  <c r="G50" i="11" s="1"/>
  <c r="J24" i="11"/>
  <c r="G51" i="11" s="1"/>
  <c r="J25" i="11"/>
  <c r="G52" i="11" s="1"/>
  <c r="J26" i="11"/>
  <c r="G53" i="11" s="1"/>
  <c r="J27" i="11"/>
  <c r="G54" i="11" s="1"/>
  <c r="J28" i="11"/>
  <c r="G55" i="11" s="1"/>
  <c r="J29" i="11"/>
  <c r="G56" i="11" s="1"/>
  <c r="J30" i="11"/>
  <c r="G57" i="11" s="1"/>
  <c r="J31" i="11"/>
  <c r="G58" i="11" s="1"/>
  <c r="J32" i="11"/>
  <c r="G59" i="11" s="1"/>
  <c r="J33" i="11"/>
  <c r="G60" i="11" s="1"/>
  <c r="J34" i="11"/>
  <c r="G61" i="11" s="1"/>
  <c r="J35" i="11"/>
  <c r="G62" i="11" s="1"/>
  <c r="J36" i="11"/>
  <c r="G63" i="11" s="1"/>
  <c r="L26" i="11"/>
  <c r="L20" i="11"/>
  <c r="L21" i="11"/>
  <c r="L22" i="11"/>
  <c r="L23" i="11"/>
  <c r="L24" i="11"/>
  <c r="L25" i="11"/>
  <c r="L36" i="11"/>
  <c r="Q36" i="11"/>
  <c r="Q20" i="11"/>
  <c r="Q21" i="11"/>
  <c r="Q22" i="11"/>
  <c r="Q23" i="11"/>
  <c r="Q24" i="11"/>
  <c r="Q25" i="11"/>
  <c r="Q26" i="11"/>
  <c r="O36" i="11"/>
  <c r="O20" i="11"/>
  <c r="N47" i="11" s="1"/>
  <c r="O21" i="11"/>
  <c r="N48" i="11" s="1"/>
  <c r="O22" i="11"/>
  <c r="N49" i="11" s="1"/>
  <c r="O23" i="11"/>
  <c r="N50" i="11" s="1"/>
  <c r="O24" i="11"/>
  <c r="N51" i="11" s="1"/>
  <c r="O25" i="11"/>
  <c r="N52" i="11" s="1"/>
  <c r="O26" i="11"/>
  <c r="N53" i="11" s="1"/>
  <c r="O27" i="11"/>
  <c r="N54" i="11" s="1"/>
  <c r="O28" i="11"/>
  <c r="N55" i="11" s="1"/>
  <c r="O29" i="11"/>
  <c r="N56" i="11" s="1"/>
  <c r="O30" i="11"/>
  <c r="N57" i="11" s="1"/>
  <c r="O31" i="11"/>
  <c r="N58" i="11" s="1"/>
  <c r="O32" i="11"/>
  <c r="N59" i="11" s="1"/>
  <c r="O33" i="11"/>
  <c r="N60" i="11" s="1"/>
  <c r="O34" i="11"/>
  <c r="N61" i="11" s="1"/>
  <c r="O35" i="11"/>
  <c r="N62" i="11" s="1"/>
  <c r="N20" i="11"/>
  <c r="K47" i="11" s="1"/>
  <c r="N21" i="11"/>
  <c r="N22" i="11"/>
  <c r="K49" i="11" s="1"/>
  <c r="N23" i="11"/>
  <c r="N24" i="11"/>
  <c r="K51" i="11" s="1"/>
  <c r="N25" i="11"/>
  <c r="N26" i="11"/>
  <c r="K53" i="11" s="1"/>
  <c r="M20" i="11"/>
  <c r="M21" i="11"/>
  <c r="K48" i="11" s="1"/>
  <c r="M22" i="11"/>
  <c r="M23" i="11"/>
  <c r="K50" i="11" s="1"/>
  <c r="M24" i="11"/>
  <c r="M25" i="11"/>
  <c r="K52" i="11" s="1"/>
  <c r="M26" i="11"/>
  <c r="M27" i="11"/>
  <c r="K54" i="11" s="1"/>
  <c r="M28" i="11"/>
  <c r="M29" i="11"/>
  <c r="K56" i="11" s="1"/>
  <c r="M30" i="11"/>
  <c r="M31" i="11"/>
  <c r="K58" i="11" s="1"/>
  <c r="M32" i="11"/>
  <c r="M33" i="11"/>
  <c r="K60" i="11" s="1"/>
  <c r="M34" i="11"/>
  <c r="M35" i="11"/>
  <c r="K62" i="11" s="1"/>
  <c r="M36" i="11"/>
  <c r="Q19" i="11"/>
  <c r="O19" i="11"/>
  <c r="N46" i="11" s="1"/>
  <c r="N19" i="11"/>
  <c r="M19" i="11"/>
  <c r="K46" i="11" s="1"/>
  <c r="L19" i="11"/>
  <c r="J19" i="11"/>
  <c r="G46" i="11" s="1"/>
  <c r="I19" i="11"/>
  <c r="H19" i="11"/>
  <c r="D46" i="11" l="1"/>
  <c r="D52" i="11"/>
  <c r="D48" i="11"/>
  <c r="D50" i="11"/>
  <c r="K36" i="8"/>
  <c r="J36" i="8"/>
  <c r="I11" i="8"/>
  <c r="K22" i="8" l="1"/>
  <c r="K23" i="8"/>
  <c r="K24" i="8"/>
  <c r="K25" i="8"/>
  <c r="K26" i="8"/>
  <c r="K27" i="8"/>
  <c r="K28" i="8"/>
  <c r="D22" i="8"/>
  <c r="D23" i="8"/>
  <c r="D24" i="8"/>
  <c r="D25" i="8"/>
  <c r="D26" i="8"/>
  <c r="D27" i="8"/>
  <c r="I74" i="11" l="1"/>
  <c r="I75" i="11"/>
  <c r="I76" i="11"/>
  <c r="I73" i="11"/>
  <c r="I83" i="11"/>
  <c r="I84" i="11"/>
  <c r="I85" i="11"/>
  <c r="I82" i="11"/>
  <c r="I114" i="11"/>
  <c r="I115" i="11"/>
  <c r="I116" i="11"/>
  <c r="I113" i="11"/>
  <c r="G123" i="11"/>
  <c r="I123" i="11"/>
  <c r="G124" i="11"/>
  <c r="I124" i="11"/>
  <c r="G125" i="11"/>
  <c r="I125" i="11"/>
  <c r="I122" i="11"/>
  <c r="O105" i="11" l="1"/>
  <c r="O104" i="11"/>
  <c r="O92" i="11"/>
  <c r="O93" i="11"/>
  <c r="O94" i="11"/>
  <c r="O95" i="11"/>
  <c r="O96" i="11"/>
  <c r="O97" i="11"/>
  <c r="O98" i="11"/>
  <c r="O91" i="11"/>
  <c r="O83" i="11"/>
  <c r="O84" i="11"/>
  <c r="O85" i="11"/>
  <c r="O82" i="11"/>
  <c r="O74" i="11"/>
  <c r="O75" i="11"/>
  <c r="O76" i="11"/>
  <c r="O73" i="11"/>
  <c r="D28" i="8"/>
  <c r="C28" i="8"/>
  <c r="O103" i="11" l="1"/>
  <c r="K33" i="8"/>
  <c r="J33" i="8"/>
  <c r="J22" i="8"/>
  <c r="C22" i="8"/>
  <c r="G145" i="11"/>
  <c r="G144" i="11"/>
  <c r="G148" i="11" s="1"/>
  <c r="G132" i="11"/>
  <c r="G133" i="11"/>
  <c r="G134" i="11"/>
  <c r="G135" i="11"/>
  <c r="G136" i="11"/>
  <c r="G137" i="11"/>
  <c r="G138" i="11"/>
  <c r="G131" i="11"/>
  <c r="G122" i="11"/>
  <c r="G130" i="11" s="1"/>
  <c r="G114" i="11"/>
  <c r="G115" i="11"/>
  <c r="G116" i="11"/>
  <c r="G113" i="11"/>
  <c r="D145" i="11"/>
  <c r="D144" i="11"/>
  <c r="D132" i="11"/>
  <c r="D133" i="11"/>
  <c r="D134" i="11"/>
  <c r="D135" i="11"/>
  <c r="D136" i="11"/>
  <c r="D137" i="11"/>
  <c r="D138" i="11"/>
  <c r="D131" i="11"/>
  <c r="E122" i="11"/>
  <c r="E123" i="11"/>
  <c r="E124" i="11"/>
  <c r="E125" i="11"/>
  <c r="D123" i="11"/>
  <c r="D124" i="11"/>
  <c r="D125" i="11"/>
  <c r="D122" i="11"/>
  <c r="D105" i="11"/>
  <c r="D104" i="11"/>
  <c r="D92" i="11"/>
  <c r="D93" i="11"/>
  <c r="D94" i="11"/>
  <c r="D95" i="11"/>
  <c r="D96" i="11"/>
  <c r="D97" i="11"/>
  <c r="D98" i="11"/>
  <c r="D91" i="11"/>
  <c r="D73" i="11"/>
  <c r="E113" i="11"/>
  <c r="E114" i="11"/>
  <c r="E115" i="11"/>
  <c r="E116" i="11"/>
  <c r="D114" i="11"/>
  <c r="D115" i="11"/>
  <c r="D116" i="11"/>
  <c r="D113" i="11"/>
  <c r="G105" i="11"/>
  <c r="G104" i="11"/>
  <c r="G92" i="11"/>
  <c r="G93" i="11"/>
  <c r="G94" i="11"/>
  <c r="G95" i="11"/>
  <c r="G96" i="11"/>
  <c r="G97" i="11"/>
  <c r="G98" i="11"/>
  <c r="G91" i="11"/>
  <c r="G85" i="11"/>
  <c r="G83" i="11"/>
  <c r="G84" i="11"/>
  <c r="G82" i="11"/>
  <c r="G74" i="11"/>
  <c r="G75" i="11"/>
  <c r="G76" i="11"/>
  <c r="G73" i="11"/>
  <c r="D83" i="11"/>
  <c r="E83" i="11"/>
  <c r="D84" i="11"/>
  <c r="E84" i="11"/>
  <c r="D85" i="11"/>
  <c r="E85" i="11"/>
  <c r="E82" i="11"/>
  <c r="D82" i="11"/>
  <c r="D74" i="11"/>
  <c r="E74" i="11"/>
  <c r="D75" i="11"/>
  <c r="E75" i="11"/>
  <c r="D76" i="11"/>
  <c r="E76" i="11"/>
  <c r="E73" i="11"/>
  <c r="M113" i="11"/>
  <c r="Q113" i="11"/>
  <c r="M114" i="11"/>
  <c r="Q114" i="11"/>
  <c r="M115" i="11"/>
  <c r="Q115" i="11"/>
  <c r="M116" i="11"/>
  <c r="Q116" i="11"/>
  <c r="M122" i="11"/>
  <c r="Q122" i="11"/>
  <c r="M123" i="11"/>
  <c r="Q123" i="11"/>
  <c r="M124" i="11"/>
  <c r="Q124" i="11"/>
  <c r="M125" i="11"/>
  <c r="Q125" i="11"/>
  <c r="Q145" i="11"/>
  <c r="M73" i="11"/>
  <c r="M74" i="11"/>
  <c r="M75" i="11"/>
  <c r="M76" i="11"/>
  <c r="M82" i="11"/>
  <c r="M83" i="11"/>
  <c r="M84" i="11"/>
  <c r="M85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46" i="11"/>
  <c r="F47" i="11"/>
  <c r="F48" i="11"/>
  <c r="F49" i="11"/>
  <c r="F50" i="11"/>
  <c r="F51" i="11"/>
  <c r="F52" i="11"/>
  <c r="F53" i="11"/>
  <c r="F54" i="11"/>
  <c r="H54" i="11" s="1"/>
  <c r="F55" i="11"/>
  <c r="F56" i="11"/>
  <c r="F57" i="11"/>
  <c r="H57" i="11" s="1"/>
  <c r="F58" i="11"/>
  <c r="F59" i="11"/>
  <c r="F60" i="11"/>
  <c r="F61" i="11"/>
  <c r="H61" i="11" s="1"/>
  <c r="F62" i="11"/>
  <c r="F63" i="11"/>
  <c r="F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46" i="11"/>
  <c r="E11" i="8"/>
  <c r="E10" i="8"/>
  <c r="D10" i="8"/>
  <c r="D11" i="8"/>
  <c r="K35" i="8"/>
  <c r="K34" i="8"/>
  <c r="C27" i="8"/>
  <c r="C26" i="8"/>
  <c r="C25" i="8"/>
  <c r="C24" i="8"/>
  <c r="I3" i="11"/>
  <c r="I2" i="11"/>
  <c r="I1" i="11"/>
  <c r="B2" i="11"/>
  <c r="B3" i="11"/>
  <c r="B1" i="11"/>
  <c r="I3" i="8"/>
  <c r="I2" i="8"/>
  <c r="I1" i="8"/>
  <c r="B2" i="8"/>
  <c r="B3" i="8"/>
  <c r="B1" i="8"/>
  <c r="H2" i="7"/>
  <c r="H3" i="7"/>
  <c r="H1" i="7"/>
  <c r="B2" i="7"/>
  <c r="B3" i="7"/>
  <c r="B1" i="7"/>
  <c r="J34" i="8"/>
  <c r="J28" i="8"/>
  <c r="J27" i="8"/>
  <c r="J26" i="8"/>
  <c r="J25" i="8"/>
  <c r="J24" i="8"/>
  <c r="J23" i="8"/>
  <c r="C23" i="8"/>
  <c r="D90" i="11" l="1"/>
  <c r="G90" i="11"/>
  <c r="G103" i="11"/>
  <c r="G143" i="11"/>
  <c r="G81" i="11"/>
  <c r="L85" i="11"/>
  <c r="E53" i="11"/>
  <c r="L76" i="11"/>
  <c r="E49" i="11"/>
  <c r="Q85" i="11"/>
  <c r="H53" i="11"/>
  <c r="Q83" i="11"/>
  <c r="H51" i="11"/>
  <c r="Q76" i="11"/>
  <c r="H49" i="11"/>
  <c r="Q74" i="11"/>
  <c r="L113" i="11"/>
  <c r="L46" i="11"/>
  <c r="L124" i="11"/>
  <c r="L52" i="11"/>
  <c r="L115" i="11"/>
  <c r="O144" i="11"/>
  <c r="O62" i="11"/>
  <c r="O123" i="11"/>
  <c r="O51" i="11"/>
  <c r="O114" i="11"/>
  <c r="O47" i="11"/>
  <c r="D103" i="11"/>
  <c r="D108" i="11"/>
  <c r="G121" i="11"/>
  <c r="L73" i="11"/>
  <c r="E46" i="11"/>
  <c r="L84" i="11"/>
  <c r="E52" i="11"/>
  <c r="L75" i="11"/>
  <c r="E48" i="11"/>
  <c r="L145" i="11"/>
  <c r="L123" i="11"/>
  <c r="L114" i="11"/>
  <c r="L47" i="11"/>
  <c r="O124" i="11"/>
  <c r="O52" i="11"/>
  <c r="O115" i="11"/>
  <c r="O48" i="11"/>
  <c r="L83" i="11"/>
  <c r="E51" i="11"/>
  <c r="L74" i="11"/>
  <c r="E47" i="11"/>
  <c r="Q84" i="11"/>
  <c r="H52" i="11"/>
  <c r="Q82" i="11"/>
  <c r="H50" i="11"/>
  <c r="Q75" i="11"/>
  <c r="H48" i="11"/>
  <c r="Q73" i="11"/>
  <c r="H46" i="11"/>
  <c r="L144" i="11"/>
  <c r="L62" i="11"/>
  <c r="L122" i="11"/>
  <c r="L50" i="11"/>
  <c r="O125" i="11"/>
  <c r="O53" i="11"/>
  <c r="O116" i="11"/>
  <c r="O49" i="11"/>
  <c r="D148" i="11"/>
  <c r="J148" i="11" s="1"/>
  <c r="L48" i="11"/>
  <c r="L82" i="11"/>
  <c r="E50" i="11"/>
  <c r="Q105" i="11"/>
  <c r="O108" i="11" s="1"/>
  <c r="H63" i="11"/>
  <c r="L125" i="11"/>
  <c r="L53" i="11"/>
  <c r="L116" i="11"/>
  <c r="L49" i="11"/>
  <c r="O145" i="11"/>
  <c r="O148" i="11" s="1"/>
  <c r="O63" i="11"/>
  <c r="O122" i="11"/>
  <c r="O50" i="11"/>
  <c r="O113" i="11"/>
  <c r="O121" i="11" s="1"/>
  <c r="O46" i="11"/>
  <c r="O135" i="11"/>
  <c r="O58" i="11"/>
  <c r="O138" i="11"/>
  <c r="O61" i="11"/>
  <c r="O137" i="11"/>
  <c r="O60" i="11"/>
  <c r="O136" i="11"/>
  <c r="O59" i="11"/>
  <c r="O131" i="11"/>
  <c r="O54" i="11"/>
  <c r="O133" i="11"/>
  <c r="O56" i="11"/>
  <c r="O134" i="11"/>
  <c r="O57" i="11"/>
  <c r="O132" i="11"/>
  <c r="O55" i="11"/>
  <c r="L137" i="11"/>
  <c r="L60" i="11"/>
  <c r="L135" i="11"/>
  <c r="L58" i="11"/>
  <c r="L136" i="11"/>
  <c r="L59" i="11"/>
  <c r="L138" i="11"/>
  <c r="L61" i="11"/>
  <c r="L133" i="11"/>
  <c r="L56" i="11"/>
  <c r="L132" i="11"/>
  <c r="L55" i="11"/>
  <c r="L131" i="11"/>
  <c r="L54" i="11"/>
  <c r="L134" i="11"/>
  <c r="L57" i="11"/>
  <c r="L105" i="11"/>
  <c r="E63" i="11"/>
  <c r="L104" i="11"/>
  <c r="E62" i="11"/>
  <c r="L98" i="11"/>
  <c r="E61" i="11"/>
  <c r="L94" i="11"/>
  <c r="E57" i="11"/>
  <c r="L97" i="11"/>
  <c r="E60" i="11"/>
  <c r="L93" i="11"/>
  <c r="E56" i="11"/>
  <c r="L96" i="11"/>
  <c r="E59" i="11"/>
  <c r="L92" i="11"/>
  <c r="E55" i="11"/>
  <c r="L95" i="11"/>
  <c r="E58" i="11"/>
  <c r="L91" i="11"/>
  <c r="E54" i="11"/>
  <c r="H56" i="11"/>
  <c r="H58" i="11"/>
  <c r="H62" i="11"/>
  <c r="L63" i="11"/>
  <c r="L51" i="11"/>
  <c r="H59" i="11"/>
  <c r="H47" i="11"/>
  <c r="G108" i="11"/>
  <c r="H55" i="11"/>
  <c r="D130" i="11"/>
  <c r="J130" i="11" s="1"/>
  <c r="D143" i="11"/>
  <c r="H60" i="11"/>
  <c r="D121" i="11"/>
  <c r="J121" i="11" s="1"/>
  <c r="D81" i="11"/>
  <c r="J81" i="11" s="1"/>
  <c r="J108" i="11" l="1"/>
  <c r="J90" i="11"/>
  <c r="L148" i="11"/>
  <c r="R148" i="11" s="1"/>
  <c r="T148" i="11" s="1"/>
  <c r="L90" i="11"/>
  <c r="J143" i="11"/>
  <c r="L121" i="11"/>
  <c r="R121" i="11" s="1"/>
  <c r="T121" i="11" s="1"/>
  <c r="J103" i="11"/>
  <c r="O130" i="11"/>
  <c r="O90" i="11"/>
  <c r="R90" i="11" s="1"/>
  <c r="T90" i="11" s="1"/>
  <c r="L81" i="11"/>
  <c r="L103" i="11"/>
  <c r="R103" i="11" s="1"/>
  <c r="O143" i="11"/>
  <c r="L130" i="11"/>
  <c r="L108" i="11"/>
  <c r="R108" i="11" s="1"/>
  <c r="T108" i="11" s="1"/>
  <c r="O81" i="11"/>
  <c r="L143" i="11"/>
  <c r="T103" i="11" l="1"/>
  <c r="R81" i="11"/>
  <c r="T81" i="11" s="1"/>
  <c r="R130" i="11"/>
  <c r="T130" i="11" s="1"/>
  <c r="R143" i="11"/>
  <c r="T143" i="11" s="1"/>
</calcChain>
</file>

<file path=xl/sharedStrings.xml><?xml version="1.0" encoding="utf-8"?>
<sst xmlns="http://schemas.openxmlformats.org/spreadsheetml/2006/main" count="291" uniqueCount="137">
  <si>
    <t>OK</t>
  </si>
  <si>
    <t>B</t>
  </si>
  <si>
    <t>C</t>
  </si>
  <si>
    <t>Group1</t>
  </si>
  <si>
    <t xml:space="preserve">    Average</t>
  </si>
  <si>
    <t>Group2</t>
  </si>
  <si>
    <t>Group3</t>
  </si>
  <si>
    <t>Stabilo</t>
  </si>
  <si>
    <t>GROUP 2</t>
  </si>
  <si>
    <t>GROUP 3</t>
  </si>
  <si>
    <t>STAB</t>
  </si>
  <si>
    <t>GROUP 1</t>
  </si>
  <si>
    <t>A</t>
  </si>
  <si>
    <t>ORIGINAL</t>
  </si>
  <si>
    <r>
      <t xml:space="preserve">Diff
 </t>
    </r>
    <r>
      <rPr>
        <sz val="10"/>
        <color indexed="8"/>
        <rFont val="VNI-Times"/>
      </rPr>
      <t>Nominal</t>
    </r>
  </si>
  <si>
    <t>RIGHT SIDE   MEASUREMENT</t>
  </si>
  <si>
    <r>
      <t xml:space="preserve">Diff 
</t>
    </r>
    <r>
      <rPr>
        <sz val="10"/>
        <color indexed="8"/>
        <rFont val="VNI-Times"/>
      </rPr>
      <t>actual</t>
    </r>
  </si>
  <si>
    <t>SERIAL NUMBER</t>
  </si>
  <si>
    <t>PILOTE NAME</t>
  </si>
  <si>
    <t>DATE</t>
  </si>
  <si>
    <t>RIBS</t>
  </si>
  <si>
    <t>FAIL</t>
  </si>
  <si>
    <t>WARNING</t>
  </si>
  <si>
    <t>A3</t>
  </si>
  <si>
    <t>millimiter</t>
  </si>
  <si>
    <t>tension</t>
  </si>
  <si>
    <t>trailing edge/2</t>
  </si>
  <si>
    <t>Measured wing</t>
  </si>
  <si>
    <t xml:space="preserve">Original </t>
  </si>
  <si>
    <t>measured</t>
  </si>
  <si>
    <t>top inlet</t>
  </si>
  <si>
    <t>right</t>
  </si>
  <si>
    <t>left</t>
  </si>
  <si>
    <t>span  wise</t>
  </si>
  <si>
    <t>MAX</t>
  </si>
  <si>
    <t>MINI</t>
  </si>
  <si>
    <t>Visual checking</t>
  </si>
  <si>
    <t>Tension Band</t>
  </si>
  <si>
    <t>Diagonals</t>
  </si>
  <si>
    <t xml:space="preserve">Attachment point </t>
  </si>
  <si>
    <t>Reinforcement</t>
  </si>
  <si>
    <t>Result</t>
  </si>
  <si>
    <t>Half rib trailing edge</t>
  </si>
  <si>
    <t>Inlet shape</t>
  </si>
  <si>
    <t>Leading edge top surface
cut</t>
  </si>
  <si>
    <t>Canopy dimension verification 11.1</t>
  </si>
  <si>
    <t>Comment</t>
  </si>
  <si>
    <t>Line attachment point verification 11.2</t>
  </si>
  <si>
    <t>BRAND</t>
  </si>
  <si>
    <t>MODEL</t>
  </si>
  <si>
    <t>SIZE</t>
  </si>
  <si>
    <t>Arc test( 11.3.3 absolute line lenght verification)</t>
  </si>
  <si>
    <t>Riser length verification 11.4</t>
  </si>
  <si>
    <t>mm</t>
  </si>
  <si>
    <t>bottom inlet</t>
  </si>
  <si>
    <t>RIGHT SIDE ORIGINAL</t>
  </si>
  <si>
    <t>LEFT SIDE ORIGINAL</t>
  </si>
  <si>
    <t>Plus 2%</t>
  </si>
  <si>
    <t>Minus 2%</t>
  </si>
  <si>
    <t xml:space="preserve">Original wing </t>
  </si>
  <si>
    <t>Attack Angle
 (11.3.1 relative line lenght
  verification )</t>
  </si>
  <si>
    <t>A1</t>
  </si>
  <si>
    <t>AA1</t>
  </si>
  <si>
    <t>B1</t>
  </si>
  <si>
    <t>C1</t>
  </si>
  <si>
    <t>A9</t>
  </si>
  <si>
    <t>AA9</t>
  </si>
  <si>
    <t>B9</t>
  </si>
  <si>
    <t>C9</t>
  </si>
  <si>
    <t xml:space="preserve">C </t>
  </si>
  <si>
    <t>A RIGHT SIDE 
AVERAGE</t>
  </si>
  <si>
    <t>B LEFT SIDE 
AVERAGE</t>
  </si>
  <si>
    <t xml:space="preserve">A Diff </t>
  </si>
  <si>
    <t>A LEFT SIDE 
AVERAGE</t>
  </si>
  <si>
    <t xml:space="preserve">B Diff </t>
  </si>
  <si>
    <t>TARE</t>
  </si>
  <si>
    <t>RIGHT SIDE COMPENSATED</t>
  </si>
  <si>
    <t>LEFT SIDE  COMPENSATED</t>
  </si>
  <si>
    <t xml:space="preserve"> LEFT SIDE MEASUREMENT</t>
  </si>
  <si>
    <t>ORIGINAL RISER 
LENGTH</t>
  </si>
  <si>
    <t>B RIGHT SIDE 
AVERAGE</t>
  </si>
  <si>
    <t>total
 length</t>
  </si>
  <si>
    <t>total 
length</t>
  </si>
  <si>
    <t>Aa</t>
  </si>
  <si>
    <t>Ab</t>
  </si>
  <si>
    <t>Ba</t>
  </si>
  <si>
    <t>Bb</t>
  </si>
  <si>
    <t xml:space="preserve"> A a</t>
  </si>
  <si>
    <t xml:space="preserve"> Ab</t>
  </si>
  <si>
    <t xml:space="preserve"> Ba</t>
  </si>
  <si>
    <t>Aa:Ab</t>
  </si>
  <si>
    <t>Ba:Bb:C</t>
  </si>
  <si>
    <t>Chord 1</t>
  </si>
  <si>
    <t>Chord 9</t>
  </si>
  <si>
    <t>Chord stab</t>
  </si>
  <si>
    <t>GINGLIDERS</t>
  </si>
  <si>
    <t>BOOM 9</t>
  </si>
  <si>
    <t>A 17</t>
  </si>
  <si>
    <t>B 17</t>
  </si>
  <si>
    <t>clamp tare</t>
  </si>
  <si>
    <t>RIGHT SIDE MEASUREMENT 2nd</t>
  </si>
  <si>
    <t>REQUEST</t>
  </si>
  <si>
    <t>Fail if more than</t>
  </si>
  <si>
    <t>+/- 10mm</t>
  </si>
  <si>
    <t>+20 mm</t>
  </si>
  <si>
    <t>+/- 5 mm</t>
  </si>
  <si>
    <t>C17</t>
  </si>
  <si>
    <r>
      <t xml:space="preserve">
LEFT Diff
 </t>
    </r>
    <r>
      <rPr>
        <sz val="10"/>
        <color indexed="8"/>
        <rFont val="Calibri"/>
        <family val="2"/>
      </rPr>
      <t>Result</t>
    </r>
  </si>
  <si>
    <t>MEASUREMENT MACHINE TARE</t>
  </si>
  <si>
    <t>MEDIUM</t>
  </si>
  <si>
    <t>RIB 5     3 Dan</t>
  </si>
  <si>
    <t>RIB 3   3 Dan</t>
  </si>
  <si>
    <t>Plus 1%</t>
  </si>
  <si>
    <t>Minus 1%</t>
  </si>
  <si>
    <t>OK/NOT OK</t>
  </si>
  <si>
    <t>3 Dan</t>
  </si>
  <si>
    <t>RIB 17  3 Dan</t>
  </si>
  <si>
    <t>A'</t>
  </si>
  <si>
    <t>calculated  Δt</t>
  </si>
  <si>
    <t>Tension</t>
  </si>
  <si>
    <t>Tolerances</t>
  </si>
  <si>
    <t>Neutral</t>
  </si>
  <si>
    <t>5KG</t>
  </si>
  <si>
    <t>+/-5mm</t>
  </si>
  <si>
    <t>Total speed Range (Δa+Δt)</t>
  </si>
  <si>
    <t>A-A'</t>
  </si>
  <si>
    <t>A'-B</t>
  </si>
  <si>
    <t>A-B</t>
  </si>
  <si>
    <t>RESULT</t>
  </si>
  <si>
    <t>MANUAL</t>
  </si>
  <si>
    <t>CHECKED</t>
  </si>
  <si>
    <t>Full speed 
setting</t>
  </si>
  <si>
    <t>Full speed
 setting</t>
  </si>
  <si>
    <t>Tolerances
 +/-5 mm</t>
  </si>
  <si>
    <t>span 2%; trailing 1%; chord +/-1cm</t>
  </si>
  <si>
    <t>+/- 50 mm on 3 pairs</t>
  </si>
  <si>
    <r>
      <t xml:space="preserve">
RIGHT
Diff
 </t>
    </r>
    <r>
      <rPr>
        <sz val="10"/>
        <color indexed="8"/>
        <rFont val="Calibri"/>
        <family val="2"/>
      </rPr>
      <t>Result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</si>
</sst>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38">
    <font>
      <sz val="12"/>
      <name val="Arial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indexed="13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0"/>
      <name val="Arial"/>
      <family val="2"/>
      <charset val="238"/>
    </font>
    <font>
      <sz val="14"/>
      <color indexed="8"/>
      <name val="VNI-Times"/>
    </font>
    <font>
      <sz val="10"/>
      <color indexed="8"/>
      <name val="VNI-Times"/>
    </font>
    <font>
      <sz val="10"/>
      <color indexed="8"/>
      <name val="Calibri"/>
      <family val="2"/>
    </font>
    <font>
      <sz val="14"/>
      <name val="VNI-Times"/>
    </font>
    <font>
      <b/>
      <sz val="16"/>
      <name val="VNI-Times"/>
    </font>
    <font>
      <b/>
      <sz val="16"/>
      <name val="Arial"/>
      <family val="2"/>
    </font>
    <font>
      <sz val="8"/>
      <name val="Arial"/>
      <family val="2"/>
    </font>
    <font>
      <sz val="8"/>
      <color indexed="8"/>
      <name val="VNI-Times"/>
    </font>
    <font>
      <sz val="12"/>
      <name val="VNI-Times"/>
    </font>
    <font>
      <sz val="12"/>
      <color indexed="8"/>
      <name val="VNI-Times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3" fillId="0" borderId="0"/>
  </cellStyleXfs>
  <cellXfs count="433">
    <xf numFmtId="0" fontId="0" fillId="0" borderId="0" xfId="0"/>
    <xf numFmtId="0" fontId="0" fillId="0" borderId="0" xfId="0" applyBorder="1"/>
    <xf numFmtId="0" fontId="0" fillId="0" borderId="0" xfId="0" applyFill="1"/>
    <xf numFmtId="0" fontId="8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" fontId="3" fillId="0" borderId="0" xfId="0" applyNumberFormat="1" applyFont="1" applyFill="1" applyBorder="1" applyAlignment="1">
      <alignment horizontal="center"/>
    </xf>
    <xf numFmtId="0" fontId="0" fillId="0" borderId="1" xfId="0" applyBorder="1"/>
    <xf numFmtId="0" fontId="3" fillId="0" borderId="2" xfId="0" applyFont="1" applyFill="1" applyBorder="1"/>
    <xf numFmtId="0" fontId="0" fillId="0" borderId="3" xfId="0" applyBorder="1"/>
    <xf numFmtId="0" fontId="0" fillId="0" borderId="4" xfId="0" applyBorder="1"/>
    <xf numFmtId="0" fontId="3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4" fontId="0" fillId="0" borderId="0" xfId="0" applyNumberFormat="1" applyBorder="1"/>
    <xf numFmtId="0" fontId="0" fillId="0" borderId="0" xfId="0" applyFill="1" applyBorder="1"/>
    <xf numFmtId="0" fontId="3" fillId="0" borderId="5" xfId="0" applyFont="1" applyBorder="1"/>
    <xf numFmtId="0" fontId="0" fillId="0" borderId="5" xfId="0" applyBorder="1"/>
    <xf numFmtId="0" fontId="0" fillId="0" borderId="5" xfId="0" applyFill="1" applyBorder="1"/>
    <xf numFmtId="0" fontId="3" fillId="0" borderId="5" xfId="0" applyFont="1" applyFill="1" applyBorder="1"/>
    <xf numFmtId="0" fontId="7" fillId="0" borderId="0" xfId="0" applyFont="1" applyFill="1" applyBorder="1"/>
    <xf numFmtId="0" fontId="3" fillId="0" borderId="6" xfId="0" applyFont="1" applyBorder="1" applyAlignment="1">
      <alignment horizontal="center"/>
    </xf>
    <xf numFmtId="0" fontId="3" fillId="0" borderId="0" xfId="0" applyFont="1" applyBorder="1" applyAlignment="1"/>
    <xf numFmtId="0" fontId="3" fillId="0" borderId="7" xfId="0" applyFont="1" applyFill="1" applyBorder="1"/>
    <xf numFmtId="1" fontId="17" fillId="2" borderId="8" xfId="0" applyNumberFormat="1" applyFont="1" applyFill="1" applyBorder="1" applyAlignment="1">
      <alignment horizontal="center"/>
    </xf>
    <xf numFmtId="0" fontId="22" fillId="0" borderId="8" xfId="0" applyFont="1" applyBorder="1"/>
    <xf numFmtId="0" fontId="3" fillId="0" borderId="0" xfId="0" applyFont="1" applyFill="1" applyBorder="1" applyAlignment="1"/>
    <xf numFmtId="0" fontId="3" fillId="3" borderId="8" xfId="0" applyFont="1" applyFill="1" applyBorder="1"/>
    <xf numFmtId="0" fontId="3" fillId="0" borderId="9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Fill="1" applyBorder="1" applyAlignment="1">
      <alignment textRotation="90"/>
    </xf>
    <xf numFmtId="0" fontId="11" fillId="0" borderId="0" xfId="0" applyFont="1" applyFill="1" applyBorder="1"/>
    <xf numFmtId="1" fontId="0" fillId="0" borderId="0" xfId="0" applyNumberFormat="1" applyBorder="1"/>
    <xf numFmtId="0" fontId="0" fillId="0" borderId="0" xfId="0" applyBorder="1" applyAlignment="1"/>
    <xf numFmtId="0" fontId="3" fillId="4" borderId="0" xfId="0" applyFont="1" applyFill="1" applyBorder="1"/>
    <xf numFmtId="0" fontId="3" fillId="5" borderId="0" xfId="0" applyFont="1" applyFill="1" applyBorder="1"/>
    <xf numFmtId="0" fontId="3" fillId="6" borderId="0" xfId="0" applyFont="1" applyFill="1" applyBorder="1"/>
    <xf numFmtId="0" fontId="3" fillId="0" borderId="8" xfId="0" applyFont="1" applyBorder="1"/>
    <xf numFmtId="0" fontId="0" fillId="7" borderId="5" xfId="0" applyFill="1" applyBorder="1"/>
    <xf numFmtId="0" fontId="0" fillId="7" borderId="11" xfId="0" applyFill="1" applyBorder="1"/>
    <xf numFmtId="0" fontId="3" fillId="0" borderId="12" xfId="0" applyFont="1" applyFill="1" applyBorder="1"/>
    <xf numFmtId="0" fontId="3" fillId="0" borderId="11" xfId="0" applyFont="1" applyFill="1" applyBorder="1"/>
    <xf numFmtId="0" fontId="3" fillId="0" borderId="13" xfId="0" applyFont="1" applyBorder="1"/>
    <xf numFmtId="0" fontId="3" fillId="0" borderId="14" xfId="0" applyFont="1" applyBorder="1"/>
    <xf numFmtId="0" fontId="3" fillId="0" borderId="18" xfId="0" applyFont="1" applyBorder="1"/>
    <xf numFmtId="0" fontId="0" fillId="0" borderId="21" xfId="0" applyBorder="1"/>
    <xf numFmtId="0" fontId="0" fillId="8" borderId="5" xfId="0" applyFill="1" applyBorder="1"/>
    <xf numFmtId="0" fontId="0" fillId="8" borderId="11" xfId="0" applyFill="1" applyBorder="1"/>
    <xf numFmtId="0" fontId="5" fillId="0" borderId="0" xfId="0" applyFont="1" applyBorder="1"/>
    <xf numFmtId="0" fontId="5" fillId="0" borderId="14" xfId="0" applyFont="1" applyBorder="1"/>
    <xf numFmtId="0" fontId="25" fillId="0" borderId="0" xfId="0" applyFont="1" applyBorder="1" applyAlignment="1"/>
    <xf numFmtId="0" fontId="0" fillId="0" borderId="0" xfId="0" applyNumberFormat="1" applyFill="1" applyBorder="1"/>
    <xf numFmtId="10" fontId="0" fillId="0" borderId="0" xfId="0" applyNumberFormat="1" applyBorder="1"/>
    <xf numFmtId="0" fontId="3" fillId="7" borderId="5" xfId="0" applyFont="1" applyFill="1" applyBorder="1"/>
    <xf numFmtId="0" fontId="3" fillId="0" borderId="9" xfId="0" applyFont="1" applyBorder="1"/>
    <xf numFmtId="0" fontId="22" fillId="0" borderId="24" xfId="0" applyFont="1" applyBorder="1"/>
    <xf numFmtId="0" fontId="1" fillId="0" borderId="9" xfId="0" applyFont="1" applyBorder="1"/>
    <xf numFmtId="0" fontId="26" fillId="0" borderId="0" xfId="0" applyFont="1"/>
    <xf numFmtId="0" fontId="3" fillId="7" borderId="0" xfId="0" applyFont="1" applyFill="1"/>
    <xf numFmtId="0" fontId="3" fillId="0" borderId="15" xfId="0" applyFont="1" applyBorder="1"/>
    <xf numFmtId="0" fontId="0" fillId="0" borderId="25" xfId="0" applyBorder="1"/>
    <xf numFmtId="0" fontId="0" fillId="0" borderId="26" xfId="0" applyBorder="1"/>
    <xf numFmtId="0" fontId="0" fillId="0" borderId="14" xfId="0" applyBorder="1"/>
    <xf numFmtId="0" fontId="1" fillId="0" borderId="24" xfId="0" applyFont="1" applyBorder="1" applyAlignment="1"/>
    <xf numFmtId="0" fontId="1" fillId="8" borderId="8" xfId="0" applyFont="1" applyFill="1" applyBorder="1" applyAlignment="1"/>
    <xf numFmtId="0" fontId="0" fillId="7" borderId="2" xfId="0" applyFill="1" applyBorder="1" applyAlignment="1">
      <alignment horizontal="center"/>
    </xf>
    <xf numFmtId="0" fontId="0" fillId="4" borderId="5" xfId="0" applyFill="1" applyBorder="1"/>
    <xf numFmtId="0" fontId="0" fillId="8" borderId="12" xfId="0" applyFill="1" applyBorder="1"/>
    <xf numFmtId="0" fontId="3" fillId="8" borderId="5" xfId="0" applyFont="1" applyFill="1" applyBorder="1"/>
    <xf numFmtId="0" fontId="3" fillId="0" borderId="28" xfId="0" applyFont="1" applyBorder="1"/>
    <xf numFmtId="0" fontId="0" fillId="8" borderId="29" xfId="0" applyFill="1" applyBorder="1"/>
    <xf numFmtId="0" fontId="0" fillId="4" borderId="12" xfId="0" applyFill="1" applyBorder="1"/>
    <xf numFmtId="1" fontId="17" fillId="9" borderId="8" xfId="0" applyNumberFormat="1" applyFont="1" applyFill="1" applyBorder="1" applyAlignment="1">
      <alignment horizontal="center"/>
    </xf>
    <xf numFmtId="0" fontId="0" fillId="10" borderId="5" xfId="0" applyFill="1" applyBorder="1"/>
    <xf numFmtId="0" fontId="0" fillId="0" borderId="16" xfId="0" applyBorder="1"/>
    <xf numFmtId="0" fontId="3" fillId="0" borderId="23" xfId="0" applyFont="1" applyBorder="1"/>
    <xf numFmtId="0" fontId="0" fillId="0" borderId="32" xfId="0" applyNumberFormat="1" applyBorder="1"/>
    <xf numFmtId="0" fontId="0" fillId="0" borderId="31" xfId="0" applyNumberFormat="1" applyBorder="1"/>
    <xf numFmtId="0" fontId="0" fillId="0" borderId="33" xfId="0" applyBorder="1"/>
    <xf numFmtId="0" fontId="0" fillId="0" borderId="34" xfId="0" applyFill="1" applyBorder="1"/>
    <xf numFmtId="0" fontId="0" fillId="0" borderId="35" xfId="0" applyFont="1" applyFill="1" applyBorder="1"/>
    <xf numFmtId="0" fontId="0" fillId="0" borderId="36" xfId="0" applyFont="1" applyFill="1" applyBorder="1"/>
    <xf numFmtId="0" fontId="3" fillId="0" borderId="16" xfId="0" applyFont="1" applyBorder="1"/>
    <xf numFmtId="0" fontId="0" fillId="0" borderId="37" xfId="0" applyNumberFormat="1" applyBorder="1"/>
    <xf numFmtId="0" fontId="0" fillId="0" borderId="27" xfId="0" applyNumberFormat="1" applyBorder="1"/>
    <xf numFmtId="0" fontId="27" fillId="0" borderId="24" xfId="0" applyFont="1" applyBorder="1" applyAlignment="1"/>
    <xf numFmtId="0" fontId="27" fillId="0" borderId="8" xfId="0" applyFont="1" applyBorder="1" applyAlignment="1"/>
    <xf numFmtId="0" fontId="3" fillId="0" borderId="38" xfId="0" applyFont="1" applyBorder="1" applyAlignment="1">
      <alignment horizontal="center"/>
    </xf>
    <xf numFmtId="0" fontId="4" fillId="0" borderId="0" xfId="0" applyFont="1" applyFill="1" applyBorder="1"/>
    <xf numFmtId="0" fontId="3" fillId="0" borderId="0" xfId="0" applyFont="1" applyFill="1" applyBorder="1" applyAlignment="1">
      <alignment textRotation="90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3" fillId="0" borderId="36" xfId="0" applyFont="1" applyBorder="1"/>
    <xf numFmtId="0" fontId="8" fillId="0" borderId="0" xfId="0" applyFont="1" applyBorder="1" applyAlignment="1"/>
    <xf numFmtId="0" fontId="3" fillId="11" borderId="5" xfId="0" applyFont="1" applyFill="1" applyBorder="1"/>
    <xf numFmtId="0" fontId="0" fillId="11" borderId="5" xfId="0" applyFill="1" applyBorder="1"/>
    <xf numFmtId="1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wrapText="1"/>
    </xf>
    <xf numFmtId="0" fontId="3" fillId="10" borderId="17" xfId="0" applyFont="1" applyFill="1" applyBorder="1" applyAlignment="1">
      <alignment wrapText="1"/>
    </xf>
    <xf numFmtId="0" fontId="3" fillId="0" borderId="18" xfId="0" applyFont="1" applyBorder="1" applyAlignment="1">
      <alignment wrapText="1"/>
    </xf>
    <xf numFmtId="0" fontId="3" fillId="7" borderId="13" xfId="0" applyFont="1" applyFill="1" applyBorder="1"/>
    <xf numFmtId="0" fontId="3" fillId="7" borderId="15" xfId="0" applyFont="1" applyFill="1" applyBorder="1"/>
    <xf numFmtId="0" fontId="3" fillId="11" borderId="17" xfId="0" applyFont="1" applyFill="1" applyBorder="1"/>
    <xf numFmtId="0" fontId="3" fillId="0" borderId="27" xfId="0" applyFont="1" applyBorder="1"/>
    <xf numFmtId="0" fontId="4" fillId="0" borderId="30" xfId="0" applyFont="1" applyBorder="1"/>
    <xf numFmtId="0" fontId="0" fillId="11" borderId="13" xfId="0" applyFill="1" applyBorder="1"/>
    <xf numFmtId="0" fontId="0" fillId="11" borderId="12" xfId="0" applyFill="1" applyBorder="1"/>
    <xf numFmtId="0" fontId="0" fillId="8" borderId="8" xfId="0" applyFill="1" applyBorder="1"/>
    <xf numFmtId="0" fontId="3" fillId="11" borderId="8" xfId="0" applyFont="1" applyFill="1" applyBorder="1"/>
    <xf numFmtId="0" fontId="3" fillId="11" borderId="5" xfId="0" applyFont="1" applyFill="1" applyBorder="1" applyAlignment="1">
      <alignment vertical="center" wrapText="1"/>
    </xf>
    <xf numFmtId="0" fontId="3" fillId="7" borderId="5" xfId="0" applyFont="1" applyFill="1" applyBorder="1" applyAlignment="1">
      <alignment vertical="center" wrapText="1"/>
    </xf>
    <xf numFmtId="0" fontId="0" fillId="8" borderId="13" xfId="0" applyFill="1" applyBorder="1"/>
    <xf numFmtId="0" fontId="3" fillId="11" borderId="13" xfId="0" applyFont="1" applyFill="1" applyBorder="1" applyAlignment="1">
      <alignment vertical="center" wrapText="1"/>
    </xf>
    <xf numFmtId="0" fontId="3" fillId="11" borderId="12" xfId="0" applyFont="1" applyFill="1" applyBorder="1" applyAlignment="1">
      <alignment vertical="center" wrapText="1"/>
    </xf>
    <xf numFmtId="0" fontId="3" fillId="7" borderId="12" xfId="0" applyFont="1" applyFill="1" applyBorder="1" applyAlignment="1">
      <alignment vertical="center" wrapText="1"/>
    </xf>
    <xf numFmtId="0" fontId="3" fillId="7" borderId="39" xfId="0" applyFont="1" applyFill="1" applyBorder="1" applyAlignment="1">
      <alignment vertical="center" wrapText="1"/>
    </xf>
    <xf numFmtId="0" fontId="4" fillId="0" borderId="27" xfId="0" applyFont="1" applyBorder="1"/>
    <xf numFmtId="0" fontId="3" fillId="8" borderId="15" xfId="0" applyFont="1" applyFill="1" applyBorder="1" applyAlignment="1">
      <alignment vertical="center" wrapText="1"/>
    </xf>
    <xf numFmtId="0" fontId="3" fillId="8" borderId="17" xfId="0" applyFont="1" applyFill="1" applyBorder="1" applyAlignment="1">
      <alignment vertical="center" wrapText="1"/>
    </xf>
    <xf numFmtId="0" fontId="3" fillId="8" borderId="18" xfId="0" applyFont="1" applyFill="1" applyBorder="1" applyAlignment="1">
      <alignment vertical="center" wrapText="1"/>
    </xf>
    <xf numFmtId="0" fontId="0" fillId="7" borderId="16" xfId="0" applyFill="1" applyBorder="1"/>
    <xf numFmtId="0" fontId="1" fillId="0" borderId="0" xfId="0" applyFont="1" applyFill="1" applyBorder="1"/>
    <xf numFmtId="0" fontId="1" fillId="0" borderId="0" xfId="0" applyFont="1" applyFill="1" applyBorder="1" applyAlignment="1"/>
    <xf numFmtId="0" fontId="1" fillId="0" borderId="0" xfId="0" applyFont="1" applyBorder="1" applyAlignment="1"/>
    <xf numFmtId="0" fontId="3" fillId="0" borderId="22" xfId="0" applyFont="1" applyFill="1" applyBorder="1"/>
    <xf numFmtId="0" fontId="3" fillId="0" borderId="40" xfId="0" applyFont="1" applyFill="1" applyBorder="1"/>
    <xf numFmtId="0" fontId="3" fillId="0" borderId="41" xfId="0" applyFont="1" applyFill="1" applyBorder="1"/>
    <xf numFmtId="0" fontId="1" fillId="0" borderId="0" xfId="0" applyFont="1" applyBorder="1"/>
    <xf numFmtId="0" fontId="20" fillId="0" borderId="0" xfId="0" applyFont="1" applyFill="1" applyBorder="1" applyAlignment="1">
      <alignment horizontal="center"/>
    </xf>
    <xf numFmtId="1" fontId="17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22" fillId="0" borderId="0" xfId="0" applyFont="1" applyFill="1" applyBorder="1"/>
    <xf numFmtId="3" fontId="5" fillId="0" borderId="0" xfId="0" applyNumberFormat="1" applyFont="1" applyFill="1" applyBorder="1"/>
    <xf numFmtId="1" fontId="16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20" fillId="0" borderId="13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/>
    </xf>
    <xf numFmtId="0" fontId="20" fillId="0" borderId="14" xfId="0" applyFont="1" applyFill="1" applyBorder="1" applyAlignment="1">
      <alignment horizontal="center"/>
    </xf>
    <xf numFmtId="0" fontId="20" fillId="0" borderId="29" xfId="0" applyFont="1" applyFill="1" applyBorder="1" applyAlignment="1">
      <alignment horizontal="center"/>
    </xf>
    <xf numFmtId="0" fontId="5" fillId="7" borderId="20" xfId="0" applyFont="1" applyFill="1" applyBorder="1"/>
    <xf numFmtId="0" fontId="0" fillId="0" borderId="12" xfId="0" applyBorder="1"/>
    <xf numFmtId="0" fontId="3" fillId="0" borderId="23" xfId="0" applyFont="1" applyFill="1" applyBorder="1"/>
    <xf numFmtId="0" fontId="3" fillId="0" borderId="29" xfId="0" applyFont="1" applyFill="1" applyBorder="1"/>
    <xf numFmtId="1" fontId="17" fillId="2" borderId="42" xfId="0" applyNumberFormat="1" applyFont="1" applyFill="1" applyBorder="1" applyAlignment="1">
      <alignment horizontal="center"/>
    </xf>
    <xf numFmtId="0" fontId="0" fillId="0" borderId="18" xfId="0" applyBorder="1"/>
    <xf numFmtId="0" fontId="20" fillId="0" borderId="43" xfId="0" applyFont="1" applyFill="1" applyBorder="1" applyAlignment="1">
      <alignment horizontal="center"/>
    </xf>
    <xf numFmtId="0" fontId="3" fillId="7" borderId="20" xfId="0" applyFont="1" applyFill="1" applyBorder="1"/>
    <xf numFmtId="1" fontId="3" fillId="0" borderId="20" xfId="0" applyNumberFormat="1" applyFont="1" applyFill="1" applyBorder="1" applyAlignment="1">
      <alignment horizontal="center"/>
    </xf>
    <xf numFmtId="0" fontId="3" fillId="0" borderId="12" xfId="0" applyFont="1" applyBorder="1"/>
    <xf numFmtId="0" fontId="0" fillId="0" borderId="29" xfId="0" applyBorder="1"/>
    <xf numFmtId="0" fontId="3" fillId="0" borderId="44" xfId="0" applyFont="1" applyFill="1" applyBorder="1" applyAlignment="1"/>
    <xf numFmtId="0" fontId="3" fillId="0" borderId="44" xfId="0" applyFont="1" applyFill="1" applyBorder="1"/>
    <xf numFmtId="0" fontId="21" fillId="0" borderId="44" xfId="0" applyFont="1" applyFill="1" applyBorder="1"/>
    <xf numFmtId="0" fontId="3" fillId="0" borderId="44" xfId="0" applyFont="1" applyFill="1" applyBorder="1" applyAlignment="1">
      <alignment horizontal="center"/>
    </xf>
    <xf numFmtId="1" fontId="17" fillId="0" borderId="44" xfId="0" applyNumberFormat="1" applyFont="1" applyFill="1" applyBorder="1" applyAlignment="1">
      <alignment horizontal="center"/>
    </xf>
    <xf numFmtId="1" fontId="1" fillId="0" borderId="44" xfId="0" applyNumberFormat="1" applyFont="1" applyFill="1" applyBorder="1" applyAlignment="1">
      <alignment horizontal="center"/>
    </xf>
    <xf numFmtId="0" fontId="0" fillId="0" borderId="45" xfId="0" applyBorder="1"/>
    <xf numFmtId="0" fontId="3" fillId="0" borderId="46" xfId="0" applyFont="1" applyBorder="1"/>
    <xf numFmtId="0" fontId="3" fillId="0" borderId="4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" fontId="3" fillId="0" borderId="18" xfId="0" applyNumberFormat="1" applyFont="1" applyFill="1" applyBorder="1" applyAlignment="1">
      <alignment horizontal="center"/>
    </xf>
    <xf numFmtId="0" fontId="3" fillId="0" borderId="29" xfId="0" applyFont="1" applyBorder="1"/>
    <xf numFmtId="1" fontId="3" fillId="0" borderId="12" xfId="0" applyNumberFormat="1" applyFont="1" applyFill="1" applyBorder="1" applyAlignment="1">
      <alignment horizontal="center"/>
    </xf>
    <xf numFmtId="1" fontId="3" fillId="0" borderId="29" xfId="0" applyNumberFormat="1" applyFont="1" applyFill="1" applyBorder="1" applyAlignment="1">
      <alignment horizontal="center"/>
    </xf>
    <xf numFmtId="0" fontId="3" fillId="0" borderId="48" xfId="0" applyFont="1" applyFill="1" applyBorder="1"/>
    <xf numFmtId="0" fontId="3" fillId="0" borderId="17" xfId="0" applyFont="1" applyFill="1" applyBorder="1"/>
    <xf numFmtId="1" fontId="17" fillId="2" borderId="36" xfId="0" applyNumberFormat="1" applyFont="1" applyFill="1" applyBorder="1" applyAlignment="1">
      <alignment horizontal="center"/>
    </xf>
    <xf numFmtId="0" fontId="21" fillId="0" borderId="36" xfId="0" applyFont="1" applyFill="1" applyBorder="1"/>
    <xf numFmtId="0" fontId="3" fillId="0" borderId="42" xfId="0" applyFont="1" applyFill="1" applyBorder="1"/>
    <xf numFmtId="0" fontId="3" fillId="0" borderId="49" xfId="0" applyFont="1" applyFill="1" applyBorder="1"/>
    <xf numFmtId="0" fontId="0" fillId="0" borderId="50" xfId="0" applyBorder="1"/>
    <xf numFmtId="0" fontId="20" fillId="0" borderId="49" xfId="0" applyFont="1" applyFill="1" applyBorder="1" applyAlignment="1">
      <alignment horizontal="center"/>
    </xf>
    <xf numFmtId="0" fontId="0" fillId="0" borderId="22" xfId="0" applyFill="1" applyBorder="1"/>
    <xf numFmtId="0" fontId="1" fillId="9" borderId="36" xfId="0" applyFont="1" applyFill="1" applyBorder="1"/>
    <xf numFmtId="1" fontId="3" fillId="0" borderId="44" xfId="0" applyNumberFormat="1" applyFont="1" applyFill="1" applyBorder="1"/>
    <xf numFmtId="0" fontId="1" fillId="2" borderId="48" xfId="0" applyFont="1" applyFill="1" applyBorder="1"/>
    <xf numFmtId="0" fontId="1" fillId="10" borderId="8" xfId="0" applyFont="1" applyFill="1" applyBorder="1" applyAlignment="1">
      <alignment horizontal="center" wrapText="1"/>
    </xf>
    <xf numFmtId="0" fontId="1" fillId="12" borderId="8" xfId="0" applyFont="1" applyFill="1" applyBorder="1" applyAlignment="1">
      <alignment horizontal="center" wrapText="1"/>
    </xf>
    <xf numFmtId="0" fontId="12" fillId="2" borderId="24" xfId="0" applyFont="1" applyFill="1" applyBorder="1" applyAlignment="1">
      <alignment horizontal="center" wrapText="1"/>
    </xf>
    <xf numFmtId="0" fontId="12" fillId="9" borderId="24" xfId="0" applyFont="1" applyFill="1" applyBorder="1" applyAlignment="1">
      <alignment horizontal="center" wrapText="1"/>
    </xf>
    <xf numFmtId="0" fontId="3" fillId="12" borderId="8" xfId="0" applyFont="1" applyFill="1" applyBorder="1" applyAlignment="1">
      <alignment horizontal="center" wrapText="1"/>
    </xf>
    <xf numFmtId="0" fontId="3" fillId="10" borderId="8" xfId="0" applyFont="1" applyFill="1" applyBorder="1" applyAlignment="1">
      <alignment horizontal="center" wrapText="1"/>
    </xf>
    <xf numFmtId="0" fontId="0" fillId="0" borderId="40" xfId="0" applyFill="1" applyBorder="1"/>
    <xf numFmtId="0" fontId="19" fillId="0" borderId="48" xfId="0" applyFont="1" applyBorder="1"/>
    <xf numFmtId="0" fontId="18" fillId="0" borderId="48" xfId="0" applyFont="1" applyBorder="1" applyAlignment="1">
      <alignment horizontal="center"/>
    </xf>
    <xf numFmtId="0" fontId="3" fillId="0" borderId="48" xfId="0" applyFont="1" applyBorder="1"/>
    <xf numFmtId="0" fontId="0" fillId="3" borderId="8" xfId="0" applyFill="1" applyBorder="1"/>
    <xf numFmtId="0" fontId="28" fillId="3" borderId="36" xfId="0" applyFont="1" applyFill="1" applyBorder="1" applyAlignment="1">
      <alignment wrapText="1"/>
    </xf>
    <xf numFmtId="1" fontId="17" fillId="4" borderId="8" xfId="0" applyNumberFormat="1" applyFont="1" applyFill="1" applyBorder="1" applyAlignment="1">
      <alignment horizontal="center"/>
    </xf>
    <xf numFmtId="0" fontId="0" fillId="0" borderId="36" xfId="0" applyBorder="1"/>
    <xf numFmtId="0" fontId="0" fillId="0" borderId="44" xfId="0" applyBorder="1"/>
    <xf numFmtId="0" fontId="29" fillId="0" borderId="44" xfId="0" applyFont="1" applyBorder="1"/>
    <xf numFmtId="0" fontId="5" fillId="11" borderId="20" xfId="0" applyFont="1" applyFill="1" applyBorder="1"/>
    <xf numFmtId="0" fontId="3" fillId="11" borderId="21" xfId="0" applyFont="1" applyFill="1" applyBorder="1"/>
    <xf numFmtId="0" fontId="0" fillId="11" borderId="41" xfId="0" applyFill="1" applyBorder="1"/>
    <xf numFmtId="0" fontId="5" fillId="11" borderId="15" xfId="0" applyFont="1" applyFill="1" applyBorder="1"/>
    <xf numFmtId="0" fontId="5" fillId="0" borderId="13" xfId="0" applyFont="1" applyFill="1" applyBorder="1"/>
    <xf numFmtId="0" fontId="5" fillId="0" borderId="14" xfId="0" applyFont="1" applyFill="1" applyBorder="1"/>
    <xf numFmtId="0" fontId="5" fillId="0" borderId="41" xfId="0" applyFont="1" applyFill="1" applyBorder="1"/>
    <xf numFmtId="0" fontId="5" fillId="0" borderId="22" xfId="0" applyFont="1" applyFill="1" applyBorder="1"/>
    <xf numFmtId="1" fontId="3" fillId="11" borderId="15" xfId="0" applyNumberFormat="1" applyFont="1" applyFill="1" applyBorder="1" applyAlignment="1">
      <alignment horizontal="center"/>
    </xf>
    <xf numFmtId="0" fontId="3" fillId="0" borderId="13" xfId="0" applyFont="1" applyFill="1" applyBorder="1"/>
    <xf numFmtId="0" fontId="15" fillId="7" borderId="15" xfId="0" applyFont="1" applyFill="1" applyBorder="1" applyAlignment="1">
      <alignment horizontal="center"/>
    </xf>
    <xf numFmtId="1" fontId="3" fillId="7" borderId="20" xfId="0" applyNumberFormat="1" applyFont="1" applyFill="1" applyBorder="1" applyAlignment="1">
      <alignment horizontal="center"/>
    </xf>
    <xf numFmtId="0" fontId="3" fillId="0" borderId="14" xfId="0" applyFont="1" applyFill="1" applyBorder="1"/>
    <xf numFmtId="0" fontId="3" fillId="0" borderId="43" xfId="0" applyFont="1" applyFill="1" applyBorder="1"/>
    <xf numFmtId="0" fontId="0" fillId="7" borderId="17" xfId="0" applyFill="1" applyBorder="1" applyAlignment="1">
      <alignment horizontal="center"/>
    </xf>
    <xf numFmtId="0" fontId="0" fillId="4" borderId="17" xfId="0" applyFill="1" applyBorder="1"/>
    <xf numFmtId="0" fontId="0" fillId="8" borderId="18" xfId="0" applyFill="1" applyBorder="1"/>
    <xf numFmtId="0" fontId="0" fillId="4" borderId="11" xfId="0" applyFill="1" applyBorder="1"/>
    <xf numFmtId="0" fontId="0" fillId="8" borderId="17" xfId="0" applyFill="1" applyBorder="1"/>
    <xf numFmtId="0" fontId="0" fillId="8" borderId="10" xfId="0" applyFill="1" applyBorder="1"/>
    <xf numFmtId="0" fontId="3" fillId="8" borderId="12" xfId="0" applyFont="1" applyFill="1" applyBorder="1"/>
    <xf numFmtId="0" fontId="0" fillId="0" borderId="60" xfId="0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3" fillId="0" borderId="20" xfId="0" applyFont="1" applyFill="1" applyBorder="1"/>
    <xf numFmtId="0" fontId="5" fillId="0" borderId="20" xfId="0" applyFont="1" applyFill="1" applyBorder="1"/>
    <xf numFmtId="0" fontId="3" fillId="11" borderId="15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3" fontId="3" fillId="0" borderId="13" xfId="0" applyNumberFormat="1" applyFont="1" applyFill="1" applyBorder="1"/>
    <xf numFmtId="3" fontId="3" fillId="0" borderId="14" xfId="0" applyNumberFormat="1" applyFont="1" applyFill="1" applyBorder="1"/>
    <xf numFmtId="0" fontId="3" fillId="0" borderId="29" xfId="0" applyFont="1" applyFill="1" applyBorder="1" applyAlignment="1">
      <alignment horizontal="center"/>
    </xf>
    <xf numFmtId="0" fontId="5" fillId="0" borderId="15" xfId="0" applyFont="1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2" xfId="0" applyFill="1" applyBorder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1" fontId="1" fillId="0" borderId="0" xfId="0" applyNumberFormat="1" applyFont="1" applyFill="1" applyBorder="1" applyAlignment="1">
      <alignment wrapText="1"/>
    </xf>
    <xf numFmtId="0" fontId="3" fillId="0" borderId="30" xfId="0" applyFont="1" applyFill="1" applyBorder="1"/>
    <xf numFmtId="0" fontId="3" fillId="4" borderId="9" xfId="0" applyNumberFormat="1" applyFont="1" applyFill="1" applyBorder="1"/>
    <xf numFmtId="0" fontId="3" fillId="7" borderId="2" xfId="0" applyFont="1" applyFill="1" applyBorder="1" applyAlignment="1">
      <alignment horizontal="center"/>
    </xf>
    <xf numFmtId="0" fontId="0" fillId="0" borderId="0" xfId="0" applyFill="1" applyBorder="1" applyAlignment="1"/>
    <xf numFmtId="0" fontId="33" fillId="8" borderId="8" xfId="0" applyFont="1" applyFill="1" applyBorder="1" applyAlignment="1"/>
    <xf numFmtId="0" fontId="0" fillId="0" borderId="34" xfId="0" applyBorder="1"/>
    <xf numFmtId="0" fontId="1" fillId="0" borderId="36" xfId="0" applyFont="1" applyBorder="1"/>
    <xf numFmtId="0" fontId="3" fillId="0" borderId="27" xfId="0" applyFont="1" applyFill="1" applyBorder="1"/>
    <xf numFmtId="0" fontId="3" fillId="0" borderId="31" xfId="0" applyFont="1" applyFill="1" applyBorder="1"/>
    <xf numFmtId="0" fontId="0" fillId="8" borderId="8" xfId="0" applyNumberFormat="1" applyFill="1" applyBorder="1"/>
    <xf numFmtId="0" fontId="34" fillId="0" borderId="0" xfId="0" applyFont="1" applyAlignment="1">
      <alignment vertical="center"/>
    </xf>
    <xf numFmtId="0" fontId="35" fillId="0" borderId="5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/>
    </xf>
    <xf numFmtId="0" fontId="36" fillId="0" borderId="5" xfId="0" applyFont="1" applyBorder="1" applyAlignment="1">
      <alignment vertical="center"/>
    </xf>
    <xf numFmtId="0" fontId="35" fillId="0" borderId="5" xfId="0" applyFont="1" applyBorder="1" applyAlignment="1">
      <alignment vertical="center" wrapText="1"/>
    </xf>
    <xf numFmtId="0" fontId="34" fillId="0" borderId="5" xfId="0" applyFont="1" applyBorder="1" applyAlignment="1">
      <alignment horizontal="center" vertical="center"/>
    </xf>
    <xf numFmtId="0" fontId="34" fillId="0" borderId="5" xfId="0" applyFont="1" applyFill="1" applyBorder="1" applyAlignment="1">
      <alignment vertical="center"/>
    </xf>
    <xf numFmtId="49" fontId="34" fillId="0" borderId="5" xfId="0" applyNumberFormat="1" applyFont="1" applyBorder="1" applyAlignment="1">
      <alignment vertical="center"/>
    </xf>
    <xf numFmtId="0" fontId="34" fillId="0" borderId="0" xfId="0" applyFont="1" applyBorder="1" applyAlignment="1">
      <alignment horizontal="center" vertical="center"/>
    </xf>
    <xf numFmtId="0" fontId="34" fillId="0" borderId="0" xfId="0" applyFont="1" applyFill="1" applyBorder="1" applyAlignment="1">
      <alignment vertical="center"/>
    </xf>
    <xf numFmtId="0" fontId="37" fillId="0" borderId="5" xfId="0" applyFont="1" applyBorder="1" applyAlignment="1">
      <alignment horizontal="left" vertical="center"/>
    </xf>
    <xf numFmtId="0" fontId="34" fillId="0" borderId="5" xfId="0" applyFont="1" applyBorder="1" applyAlignment="1">
      <alignment horizontal="center" vertical="center" wrapText="1"/>
    </xf>
    <xf numFmtId="49" fontId="34" fillId="0" borderId="0" xfId="0" applyNumberFormat="1" applyFont="1" applyFill="1" applyBorder="1" applyAlignment="1">
      <alignment vertical="center"/>
    </xf>
    <xf numFmtId="0" fontId="34" fillId="7" borderId="5" xfId="0" applyFont="1" applyFill="1" applyBorder="1" applyAlignment="1">
      <alignment vertical="center"/>
    </xf>
    <xf numFmtId="0" fontId="34" fillId="8" borderId="5" xfId="0" applyFont="1" applyFill="1" applyBorder="1" applyAlignment="1">
      <alignment vertical="center"/>
    </xf>
    <xf numFmtId="0" fontId="35" fillId="0" borderId="22" xfId="0" applyFont="1" applyBorder="1" applyAlignment="1">
      <alignment vertical="center" wrapText="1"/>
    </xf>
    <xf numFmtId="49" fontId="34" fillId="0" borderId="22" xfId="0" applyNumberFormat="1" applyFont="1" applyBorder="1" applyAlignment="1">
      <alignment vertical="center"/>
    </xf>
    <xf numFmtId="0" fontId="34" fillId="7" borderId="5" xfId="0" applyFont="1" applyFill="1" applyBorder="1" applyAlignment="1">
      <alignment horizontal="center" vertical="center"/>
    </xf>
    <xf numFmtId="0" fontId="34" fillId="6" borderId="5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left" vertical="center"/>
    </xf>
    <xf numFmtId="49" fontId="34" fillId="0" borderId="0" xfId="0" applyNumberFormat="1" applyFont="1" applyFill="1" applyBorder="1" applyAlignment="1">
      <alignment horizontal="left" vertical="center"/>
    </xf>
    <xf numFmtId="0" fontId="35" fillId="0" borderId="5" xfId="0" applyFont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0" fontId="35" fillId="0" borderId="22" xfId="0" applyFont="1" applyBorder="1" applyAlignment="1">
      <alignment horizontal="left" vertical="center" wrapText="1"/>
    </xf>
    <xf numFmtId="0" fontId="37" fillId="0" borderId="5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center" vertical="center"/>
    </xf>
    <xf numFmtId="0" fontId="34" fillId="8" borderId="22" xfId="0" applyFont="1" applyFill="1" applyBorder="1" applyAlignment="1">
      <alignment vertical="center"/>
    </xf>
    <xf numFmtId="0" fontId="34" fillId="8" borderId="39" xfId="0" applyFont="1" applyFill="1" applyBorder="1" applyAlignment="1">
      <alignment vertical="center"/>
    </xf>
    <xf numFmtId="0" fontId="0" fillId="4" borderId="22" xfId="0" applyFill="1" applyBorder="1" applyAlignment="1"/>
    <xf numFmtId="164" fontId="3" fillId="7" borderId="46" xfId="0" applyNumberFormat="1" applyFont="1" applyFill="1" applyBorder="1"/>
    <xf numFmtId="0" fontId="3" fillId="0" borderId="0" xfId="0" applyFont="1" applyFill="1"/>
    <xf numFmtId="0" fontId="3" fillId="7" borderId="0" xfId="0" applyFont="1" applyFill="1" applyAlignment="1">
      <alignment horizontal="justify" vertical="center"/>
    </xf>
    <xf numFmtId="0" fontId="3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3" fillId="0" borderId="65" xfId="0" applyFont="1" applyFill="1" applyBorder="1"/>
    <xf numFmtId="0" fontId="0" fillId="7" borderId="11" xfId="0" applyFill="1" applyBorder="1" applyAlignment="1">
      <alignment horizontal="center" vertical="center"/>
    </xf>
    <xf numFmtId="0" fontId="3" fillId="0" borderId="36" xfId="0" applyFont="1" applyBorder="1" applyAlignment="1">
      <alignment horizontal="center" wrapText="1"/>
    </xf>
    <xf numFmtId="0" fontId="0" fillId="0" borderId="44" xfId="0" applyBorder="1" applyAlignment="1">
      <alignment horizontal="center"/>
    </xf>
    <xf numFmtId="0" fontId="0" fillId="0" borderId="42" xfId="0" applyBorder="1" applyAlignment="1">
      <alignment horizontal="center"/>
    </xf>
    <xf numFmtId="0" fontId="26" fillId="0" borderId="32" xfId="0" applyFont="1" applyBorder="1" applyAlignment="1">
      <alignment vertical="center"/>
    </xf>
    <xf numFmtId="0" fontId="26" fillId="0" borderId="64" xfId="0" applyFont="1" applyBorder="1" applyAlignment="1">
      <alignment vertical="center"/>
    </xf>
    <xf numFmtId="0" fontId="26" fillId="0" borderId="45" xfId="0" applyFont="1" applyBorder="1" applyAlignment="1">
      <alignment vertical="center"/>
    </xf>
    <xf numFmtId="0" fontId="26" fillId="0" borderId="52" xfId="0" applyFont="1" applyBorder="1" applyAlignment="1">
      <alignment horizontal="center" vertical="center" wrapText="1"/>
    </xf>
    <xf numFmtId="0" fontId="26" fillId="0" borderId="47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15" xfId="0" applyFont="1" applyBorder="1" applyAlignment="1">
      <alignment vertical="center"/>
    </xf>
    <xf numFmtId="0" fontId="26" fillId="0" borderId="17" xfId="0" applyFont="1" applyBorder="1" applyAlignment="1">
      <alignment vertical="center"/>
    </xf>
    <xf numFmtId="0" fontId="26" fillId="0" borderId="16" xfId="0" applyFont="1" applyBorder="1" applyAlignment="1">
      <alignment vertical="center"/>
    </xf>
    <xf numFmtId="0" fontId="26" fillId="0" borderId="13" xfId="0" applyFont="1" applyBorder="1" applyAlignment="1">
      <alignment vertical="center"/>
    </xf>
    <xf numFmtId="0" fontId="26" fillId="0" borderId="5" xfId="0" applyFont="1" applyBorder="1" applyAlignment="1">
      <alignment vertical="center"/>
    </xf>
    <xf numFmtId="0" fontId="26" fillId="0" borderId="2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0" fillId="0" borderId="5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64" xfId="0" applyFill="1" applyBorder="1" applyAlignment="1">
      <alignment horizontal="center"/>
    </xf>
    <xf numFmtId="49" fontId="17" fillId="0" borderId="9" xfId="0" applyNumberFormat="1" applyFont="1" applyBorder="1" applyAlignment="1">
      <alignment horizontal="center"/>
    </xf>
    <xf numFmtId="49" fontId="17" fillId="0" borderId="4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17" fillId="0" borderId="24" xfId="0" applyNumberFormat="1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3" fillId="0" borderId="32" xfId="0" applyNumberFormat="1" applyFont="1" applyFill="1" applyBorder="1" applyAlignment="1">
      <alignment horizontal="center"/>
    </xf>
    <xf numFmtId="49" fontId="0" fillId="0" borderId="45" xfId="0" applyNumberFormat="1" applyFill="1" applyBorder="1" applyAlignment="1">
      <alignment horizontal="center"/>
    </xf>
    <xf numFmtId="49" fontId="3" fillId="0" borderId="51" xfId="0" applyNumberFormat="1" applyFont="1" applyFill="1" applyBorder="1" applyAlignment="1">
      <alignment horizontal="center"/>
    </xf>
    <xf numFmtId="49" fontId="0" fillId="0" borderId="46" xfId="0" applyNumberFormat="1" applyFill="1" applyBorder="1" applyAlignment="1">
      <alignment horizontal="center"/>
    </xf>
    <xf numFmtId="49" fontId="3" fillId="0" borderId="37" xfId="0" applyNumberFormat="1" applyFont="1" applyFill="1" applyBorder="1" applyAlignment="1">
      <alignment horizontal="center"/>
    </xf>
    <xf numFmtId="49" fontId="0" fillId="0" borderId="63" xfId="0" applyNumberFormat="1" applyFill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3" fillId="0" borderId="51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30" fillId="0" borderId="9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0" fillId="0" borderId="37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35" fillId="0" borderId="5" xfId="0" applyFont="1" applyBorder="1" applyAlignment="1">
      <alignment horizontal="center" vertical="center" wrapText="1"/>
    </xf>
    <xf numFmtId="0" fontId="34" fillId="7" borderId="22" xfId="0" applyFont="1" applyFill="1" applyBorder="1" applyAlignment="1">
      <alignment horizontal="center" vertical="center"/>
    </xf>
    <xf numFmtId="0" fontId="34" fillId="7" borderId="39" xfId="0" applyFont="1" applyFill="1" applyBorder="1" applyAlignment="1">
      <alignment horizontal="center" vertical="center"/>
    </xf>
    <xf numFmtId="0" fontId="34" fillId="8" borderId="22" xfId="0" applyFont="1" applyFill="1" applyBorder="1" applyAlignment="1">
      <alignment horizontal="center" vertical="center"/>
    </xf>
    <xf numFmtId="0" fontId="34" fillId="8" borderId="39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2" fillId="11" borderId="9" xfId="0" applyFont="1" applyFill="1" applyBorder="1" applyAlignment="1">
      <alignment horizontal="center"/>
    </xf>
    <xf numFmtId="0" fontId="32" fillId="11" borderId="4" xfId="0" applyFont="1" applyFill="1" applyBorder="1" applyAlignment="1">
      <alignment horizontal="center"/>
    </xf>
    <xf numFmtId="0" fontId="32" fillId="11" borderId="24" xfId="0" applyFont="1" applyFill="1" applyBorder="1" applyAlignment="1">
      <alignment horizontal="center"/>
    </xf>
    <xf numFmtId="0" fontId="1" fillId="11" borderId="38" xfId="0" applyFont="1" applyFill="1" applyBorder="1" applyAlignment="1">
      <alignment horizontal="center"/>
    </xf>
    <xf numFmtId="0" fontId="1" fillId="11" borderId="60" xfId="0" applyFont="1" applyFill="1" applyBorder="1" applyAlignment="1">
      <alignment horizontal="center"/>
    </xf>
    <xf numFmtId="0" fontId="1" fillId="11" borderId="56" xfId="0" applyFont="1" applyFill="1" applyBorder="1" applyAlignment="1">
      <alignment horizontal="center"/>
    </xf>
    <xf numFmtId="0" fontId="1" fillId="8" borderId="35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0" fontId="1" fillId="8" borderId="55" xfId="0" applyFont="1" applyFill="1" applyBorder="1" applyAlignment="1">
      <alignment horizontal="center"/>
    </xf>
    <xf numFmtId="0" fontId="1" fillId="0" borderId="3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6" fillId="2" borderId="57" xfId="0" applyFont="1" applyFill="1" applyBorder="1" applyAlignment="1">
      <alignment horizontal="center"/>
    </xf>
    <xf numFmtId="0" fontId="16" fillId="2" borderId="58" xfId="0" applyFont="1" applyFill="1" applyBorder="1" applyAlignment="1">
      <alignment horizontal="center"/>
    </xf>
    <xf numFmtId="1" fontId="16" fillId="2" borderId="57" xfId="0" applyNumberFormat="1" applyFont="1" applyFill="1" applyBorder="1" applyAlignment="1">
      <alignment horizontal="center"/>
    </xf>
    <xf numFmtId="1" fontId="16" fillId="9" borderId="9" xfId="0" applyNumberFormat="1" applyFont="1" applyFill="1" applyBorder="1" applyAlignment="1">
      <alignment horizontal="center"/>
    </xf>
    <xf numFmtId="1" fontId="16" fillId="9" borderId="24" xfId="0" applyNumberFormat="1" applyFont="1" applyFill="1" applyBorder="1" applyAlignment="1">
      <alignment horizontal="center"/>
    </xf>
    <xf numFmtId="1" fontId="16" fillId="9" borderId="4" xfId="0" applyNumberFormat="1" applyFont="1" applyFill="1" applyBorder="1" applyAlignment="1">
      <alignment horizontal="center"/>
    </xf>
    <xf numFmtId="0" fontId="31" fillId="0" borderId="44" xfId="0" applyFont="1" applyBorder="1" applyAlignment="1">
      <alignment horizontal="center" vertical="center" textRotation="90"/>
    </xf>
    <xf numFmtId="0" fontId="31" fillId="0" borderId="42" xfId="0" applyFont="1" applyBorder="1" applyAlignment="1">
      <alignment horizontal="center" vertical="center" textRotation="90"/>
    </xf>
    <xf numFmtId="0" fontId="22" fillId="2" borderId="28" xfId="0" applyFont="1" applyFill="1" applyBorder="1" applyAlignment="1">
      <alignment horizontal="center"/>
    </xf>
    <xf numFmtId="0" fontId="22" fillId="2" borderId="48" xfId="0" applyFont="1" applyFill="1" applyBorder="1" applyAlignment="1">
      <alignment horizontal="center"/>
    </xf>
    <xf numFmtId="1" fontId="16" fillId="2" borderId="28" xfId="0" applyNumberFormat="1" applyFont="1" applyFill="1" applyBorder="1" applyAlignment="1">
      <alignment horizontal="center"/>
    </xf>
    <xf numFmtId="1" fontId="16" fillId="2" borderId="48" xfId="0" applyNumberFormat="1" applyFont="1" applyFill="1" applyBorder="1" applyAlignment="1">
      <alignment horizontal="center"/>
    </xf>
    <xf numFmtId="1" fontId="16" fillId="2" borderId="9" xfId="0" applyNumberFormat="1" applyFont="1" applyFill="1" applyBorder="1" applyAlignment="1">
      <alignment horizontal="center"/>
    </xf>
    <xf numFmtId="1" fontId="16" fillId="2" borderId="4" xfId="0" applyNumberFormat="1" applyFont="1" applyFill="1" applyBorder="1" applyAlignment="1">
      <alignment horizontal="center"/>
    </xf>
    <xf numFmtId="1" fontId="16" fillId="2" borderId="24" xfId="0" applyNumberFormat="1" applyFont="1" applyFill="1" applyBorder="1" applyAlignment="1">
      <alignment horizontal="center"/>
    </xf>
    <xf numFmtId="1" fontId="16" fillId="9" borderId="28" xfId="0" applyNumberFormat="1" applyFont="1" applyFill="1" applyBorder="1" applyAlignment="1">
      <alignment horizontal="center"/>
    </xf>
    <xf numFmtId="1" fontId="16" fillId="9" borderId="48" xfId="0" applyNumberFormat="1" applyFont="1" applyFill="1" applyBorder="1" applyAlignment="1">
      <alignment horizontal="center"/>
    </xf>
    <xf numFmtId="1" fontId="16" fillId="9" borderId="57" xfId="0" applyNumberFormat="1" applyFont="1" applyFill="1" applyBorder="1" applyAlignment="1">
      <alignment horizontal="center"/>
    </xf>
    <xf numFmtId="1" fontId="16" fillId="9" borderId="58" xfId="0" applyNumberFormat="1" applyFont="1" applyFill="1" applyBorder="1" applyAlignment="1">
      <alignment horizontal="center"/>
    </xf>
    <xf numFmtId="1" fontId="16" fillId="9" borderId="35" xfId="0" applyNumberFormat="1" applyFont="1" applyFill="1" applyBorder="1" applyAlignment="1">
      <alignment horizontal="center"/>
    </xf>
    <xf numFmtId="1" fontId="16" fillId="9" borderId="10" xfId="0" applyNumberFormat="1" applyFont="1" applyFill="1" applyBorder="1" applyAlignment="1">
      <alignment horizontal="center"/>
    </xf>
    <xf numFmtId="1" fontId="16" fillId="9" borderId="55" xfId="0" applyNumberFormat="1" applyFont="1" applyFill="1" applyBorder="1" applyAlignment="1">
      <alignment horizontal="center"/>
    </xf>
    <xf numFmtId="0" fontId="31" fillId="0" borderId="59" xfId="0" applyFont="1" applyBorder="1" applyAlignment="1">
      <alignment horizontal="center" vertical="center" textRotation="90"/>
    </xf>
    <xf numFmtId="0" fontId="31" fillId="0" borderId="30" xfId="0" applyFont="1" applyBorder="1" applyAlignment="1">
      <alignment horizontal="center" vertical="center" textRotation="90"/>
    </xf>
    <xf numFmtId="0" fontId="31" fillId="0" borderId="31" xfId="0" applyFont="1" applyBorder="1" applyAlignment="1">
      <alignment horizontal="center" vertical="center" textRotation="90"/>
    </xf>
    <xf numFmtId="0" fontId="22" fillId="2" borderId="9" xfId="0" applyFont="1" applyFill="1" applyBorder="1" applyAlignment="1">
      <alignment horizontal="center"/>
    </xf>
    <xf numFmtId="0" fontId="22" fillId="2" borderId="24" xfId="0" applyFont="1" applyFill="1" applyBorder="1" applyAlignment="1">
      <alignment horizontal="center"/>
    </xf>
    <xf numFmtId="1" fontId="16" fillId="2" borderId="35" xfId="0" applyNumberFormat="1" applyFont="1" applyFill="1" applyBorder="1" applyAlignment="1">
      <alignment horizontal="center"/>
    </xf>
    <xf numFmtId="1" fontId="16" fillId="2" borderId="55" xfId="0" applyNumberFormat="1" applyFont="1" applyFill="1" applyBorder="1" applyAlignment="1">
      <alignment horizontal="center"/>
    </xf>
    <xf numFmtId="0" fontId="1" fillId="0" borderId="35" xfId="0" applyFont="1" applyBorder="1" applyAlignment="1">
      <alignment horizontal="center" wrapText="1"/>
    </xf>
    <xf numFmtId="0" fontId="1" fillId="0" borderId="55" xfId="0" applyFont="1" applyBorder="1" applyAlignment="1">
      <alignment horizontal="center" wrapText="1"/>
    </xf>
    <xf numFmtId="0" fontId="1" fillId="0" borderId="57" xfId="0" applyFont="1" applyBorder="1" applyAlignment="1">
      <alignment horizontal="center" wrapText="1"/>
    </xf>
    <xf numFmtId="0" fontId="1" fillId="0" borderId="58" xfId="0" applyFont="1" applyBorder="1" applyAlignment="1">
      <alignment horizontal="center" wrapText="1"/>
    </xf>
    <xf numFmtId="1" fontId="1" fillId="0" borderId="9" xfId="0" applyNumberFormat="1" applyFont="1" applyFill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wrapText="1"/>
    </xf>
    <xf numFmtId="1" fontId="1" fillId="0" borderId="24" xfId="0" applyNumberFormat="1" applyFont="1" applyFill="1" applyBorder="1" applyAlignment="1">
      <alignment horizontal="center" wrapText="1"/>
    </xf>
    <xf numFmtId="1" fontId="1" fillId="0" borderId="35" xfId="0" applyNumberFormat="1" applyFont="1" applyFill="1" applyBorder="1" applyAlignment="1">
      <alignment horizontal="center" wrapText="1"/>
    </xf>
    <xf numFmtId="1" fontId="1" fillId="0" borderId="10" xfId="0" applyNumberFormat="1" applyFont="1" applyFill="1" applyBorder="1" applyAlignment="1">
      <alignment horizontal="center"/>
    </xf>
    <xf numFmtId="1" fontId="1" fillId="0" borderId="55" xfId="0" applyNumberFormat="1" applyFont="1" applyFill="1" applyBorder="1" applyAlignment="1">
      <alignment horizontal="center"/>
    </xf>
    <xf numFmtId="0" fontId="1" fillId="9" borderId="9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55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1" fillId="0" borderId="27" xfId="0" applyFont="1" applyBorder="1" applyAlignment="1">
      <alignment horizontal="center" vertical="center" textRotation="90"/>
    </xf>
    <xf numFmtId="0" fontId="31" fillId="0" borderId="61" xfId="0" applyFont="1" applyBorder="1" applyAlignment="1">
      <alignment horizontal="center" vertical="center" textRotation="90"/>
    </xf>
    <xf numFmtId="1" fontId="1" fillId="7" borderId="38" xfId="0" applyNumberFormat="1" applyFont="1" applyFill="1" applyBorder="1" applyAlignment="1">
      <alignment horizontal="center"/>
    </xf>
    <xf numFmtId="1" fontId="1" fillId="7" borderId="60" xfId="0" applyNumberFormat="1" applyFont="1" applyFill="1" applyBorder="1" applyAlignment="1">
      <alignment horizontal="center"/>
    </xf>
    <xf numFmtId="1" fontId="1" fillId="7" borderId="56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124"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380999</xdr:colOff>
      <xdr:row>5</xdr:row>
      <xdr:rowOff>0</xdr:rowOff>
    </xdr:from>
    <xdr:ext cx="4338595" cy="322001"/>
    <xdr:sp macro="" textlink="">
      <xdr:nvSpPr>
        <xdr:cNvPr id="4" name="ZoneTexte 3"/>
        <xdr:cNvSpPr txBox="1"/>
      </xdr:nvSpPr>
      <xdr:spPr>
        <a:xfrm>
          <a:off x="6876877" y="1167027"/>
          <a:ext cx="4338595" cy="322001"/>
        </a:xfrm>
        <a:prstGeom prst="rect">
          <a:avLst/>
        </a:prstGeom>
        <a:noFill/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DIFF result  fail  if superior at 2 %  for span and 1% for trailing edge</a:t>
          </a:r>
          <a:endParaRPr lang="fr-FR" sz="1100"/>
        </a:p>
      </xdr:txBody>
    </xdr:sp>
    <xdr:clientData/>
  </xdr:oneCellAnchor>
  <xdr:oneCellAnchor>
    <xdr:from>
      <xdr:col>7</xdr:col>
      <xdr:colOff>44450</xdr:colOff>
      <xdr:row>15</xdr:row>
      <xdr:rowOff>171450</xdr:rowOff>
    </xdr:from>
    <xdr:ext cx="2362200" cy="322001"/>
    <xdr:sp macro="" textlink="">
      <xdr:nvSpPr>
        <xdr:cNvPr id="5" name="ZoneTexte 4"/>
        <xdr:cNvSpPr txBox="1"/>
      </xdr:nvSpPr>
      <xdr:spPr>
        <a:xfrm>
          <a:off x="5499100" y="4165600"/>
          <a:ext cx="2362200" cy="322001"/>
        </a:xfrm>
        <a:prstGeom prst="rect">
          <a:avLst/>
        </a:prstGeom>
        <a:noFill/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DIFF result  fail  if superior at 10 mm</a:t>
          </a:r>
          <a:endParaRPr lang="fr-FR" sz="1100"/>
        </a:p>
      </xdr:txBody>
    </xdr:sp>
    <xdr:clientData/>
  </xdr:oneCellAnchor>
  <xdr:twoCellAnchor>
    <xdr:from>
      <xdr:col>0</xdr:col>
      <xdr:colOff>25400</xdr:colOff>
      <xdr:row>3</xdr:row>
      <xdr:rowOff>50800</xdr:rowOff>
    </xdr:from>
    <xdr:to>
      <xdr:col>15</xdr:col>
      <xdr:colOff>590550</xdr:colOff>
      <xdr:row>4</xdr:row>
      <xdr:rowOff>98425</xdr:rowOff>
    </xdr:to>
    <xdr:sp macro="" textlink="">
      <xdr:nvSpPr>
        <xdr:cNvPr id="6" name="ZoneTexte 5"/>
        <xdr:cNvSpPr txBox="1"/>
      </xdr:nvSpPr>
      <xdr:spPr>
        <a:xfrm>
          <a:off x="25400" y="831850"/>
          <a:ext cx="11341100" cy="2444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latin typeface="Arial" panose="020B0604020202020204" pitchFamily="34" charset="0"/>
              <a:cs typeface="Arial" panose="020B0604020202020204" pitchFamily="34" charset="0"/>
            </a:rPr>
            <a:t>CANOPY DIMENSION VERIFICATION 11.1</a:t>
          </a:r>
        </a:p>
      </xdr:txBody>
    </xdr:sp>
    <xdr:clientData/>
  </xdr:twoCellAnchor>
  <xdr:twoCellAnchor>
    <xdr:from>
      <xdr:col>0</xdr:col>
      <xdr:colOff>29519</xdr:colOff>
      <xdr:row>12</xdr:row>
      <xdr:rowOff>172136</xdr:rowOff>
    </xdr:from>
    <xdr:to>
      <xdr:col>15</xdr:col>
      <xdr:colOff>588319</xdr:colOff>
      <xdr:row>14</xdr:row>
      <xdr:rowOff>30977</xdr:rowOff>
    </xdr:to>
    <xdr:sp macro="" textlink="">
      <xdr:nvSpPr>
        <xdr:cNvPr id="7" name="ZoneTexte 6"/>
        <xdr:cNvSpPr txBox="1"/>
      </xdr:nvSpPr>
      <xdr:spPr>
        <a:xfrm>
          <a:off x="29519" y="3055379"/>
          <a:ext cx="12066030" cy="253571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latin typeface="Arial" panose="020B0604020202020204" pitchFamily="34" charset="0"/>
              <a:cs typeface="Arial" panose="020B0604020202020204" pitchFamily="34" charset="0"/>
            </a:rPr>
            <a:t>LINE ATTACHMENT POINT VERIFICATION</a:t>
          </a:r>
          <a:r>
            <a:rPr lang="fr-FR" sz="1200" b="1" baseline="0">
              <a:latin typeface="Arial" panose="020B0604020202020204" pitchFamily="34" charset="0"/>
              <a:cs typeface="Arial" panose="020B0604020202020204" pitchFamily="34" charset="0"/>
            </a:rPr>
            <a:t>  11.2</a:t>
          </a:r>
          <a:endParaRPr lang="fr-FR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736429</xdr:colOff>
      <xdr:row>40</xdr:row>
      <xdr:rowOff>111133</xdr:rowOff>
    </xdr:from>
    <xdr:to>
      <xdr:col>13</xdr:col>
      <xdr:colOff>526513</xdr:colOff>
      <xdr:row>45</xdr:row>
      <xdr:rowOff>187621</xdr:rowOff>
    </xdr:to>
    <xdr:sp macro="" textlink="">
      <xdr:nvSpPr>
        <xdr:cNvPr id="10" name="ZoneTexte 9"/>
        <xdr:cNvSpPr txBox="1"/>
      </xdr:nvSpPr>
      <xdr:spPr>
        <a:xfrm>
          <a:off x="5430280" y="8589241"/>
          <a:ext cx="4741368" cy="106331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/>
        </a:p>
      </xdr:txBody>
    </xdr:sp>
    <xdr:clientData/>
  </xdr:twoCellAnchor>
  <xdr:twoCellAnchor>
    <xdr:from>
      <xdr:col>6</xdr:col>
      <xdr:colOff>730079</xdr:colOff>
      <xdr:row>39</xdr:row>
      <xdr:rowOff>94392</xdr:rowOff>
    </xdr:from>
    <xdr:to>
      <xdr:col>13</xdr:col>
      <xdr:colOff>520163</xdr:colOff>
      <xdr:row>40</xdr:row>
      <xdr:rowOff>103917</xdr:rowOff>
    </xdr:to>
    <xdr:sp macro="" textlink="">
      <xdr:nvSpPr>
        <xdr:cNvPr id="11" name="ZoneTexte 10"/>
        <xdr:cNvSpPr txBox="1"/>
      </xdr:nvSpPr>
      <xdr:spPr>
        <a:xfrm>
          <a:off x="5423930" y="8340811"/>
          <a:ext cx="4741368" cy="241214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latin typeface="Arial" panose="020B0604020202020204" pitchFamily="34" charset="0"/>
              <a:cs typeface="Arial" panose="020B0604020202020204" pitchFamily="34" charset="0"/>
            </a:rPr>
            <a:t>COMMENT</a:t>
          </a:r>
        </a:p>
      </xdr:txBody>
    </xdr:sp>
    <xdr:clientData/>
  </xdr:twoCellAnchor>
  <xdr:oneCellAnchor>
    <xdr:from>
      <xdr:col>2</xdr:col>
      <xdr:colOff>361950</xdr:colOff>
      <xdr:row>15</xdr:row>
      <xdr:rowOff>31751</xdr:rowOff>
    </xdr:from>
    <xdr:ext cx="2120900" cy="463550"/>
    <xdr:sp macro="" textlink="">
      <xdr:nvSpPr>
        <xdr:cNvPr id="8" name="ZoneTexte 7"/>
        <xdr:cNvSpPr txBox="1"/>
      </xdr:nvSpPr>
      <xdr:spPr>
        <a:xfrm>
          <a:off x="2197100" y="4025901"/>
          <a:ext cx="2120900" cy="463550"/>
        </a:xfrm>
        <a:prstGeom prst="rect">
          <a:avLst/>
        </a:prstGeom>
        <a:solidFill>
          <a:schemeClr val="accent6"/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LIGHT BLUE CELLS</a:t>
          </a:r>
        </a:p>
        <a:p>
          <a:r>
            <a:rPr lang="fr-FR" sz="1100" baseline="0"/>
            <a:t>LAZER TARE IF NECESSARY</a:t>
          </a:r>
          <a:endParaRPr lang="fr-FR" sz="1100"/>
        </a:p>
      </xdr:txBody>
    </xdr:sp>
    <xdr:clientData/>
  </xdr:oneCellAnchor>
  <xdr:oneCellAnchor>
    <xdr:from>
      <xdr:col>6</xdr:col>
      <xdr:colOff>25400</xdr:colOff>
      <xdr:row>5</xdr:row>
      <xdr:rowOff>0</xdr:rowOff>
    </xdr:from>
    <xdr:ext cx="2120900" cy="322001"/>
    <xdr:sp macro="" textlink="">
      <xdr:nvSpPr>
        <xdr:cNvPr id="9" name="ZoneTexte 8"/>
        <xdr:cNvSpPr txBox="1"/>
      </xdr:nvSpPr>
      <xdr:spPr>
        <a:xfrm>
          <a:off x="4718050" y="1962150"/>
          <a:ext cx="2120900" cy="322001"/>
        </a:xfrm>
        <a:prstGeom prst="rect">
          <a:avLst/>
        </a:prstGeom>
        <a:solidFill>
          <a:schemeClr val="accent6"/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BLUE   CELLS</a:t>
          </a:r>
          <a:endParaRPr lang="fr-FR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95997</xdr:colOff>
      <xdr:row>3</xdr:row>
      <xdr:rowOff>135591</xdr:rowOff>
    </xdr:from>
    <xdr:to>
      <xdr:col>12</xdr:col>
      <xdr:colOff>747058</xdr:colOff>
      <xdr:row>5</xdr:row>
      <xdr:rowOff>53042</xdr:rowOff>
    </xdr:to>
    <xdr:sp macro="" textlink="">
      <xdr:nvSpPr>
        <xdr:cNvPr id="2" name="ZoneTexte 1"/>
        <xdr:cNvSpPr txBox="1"/>
      </xdr:nvSpPr>
      <xdr:spPr>
        <a:xfrm>
          <a:off x="95997" y="920003"/>
          <a:ext cx="9040532" cy="305921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latin typeface="Arial" panose="020B0604020202020204" pitchFamily="34" charset="0"/>
              <a:cs typeface="Arial" panose="020B0604020202020204" pitchFamily="34" charset="0"/>
            </a:rPr>
            <a:t>RISER LENGTH VERIFICATION 11.4</a:t>
          </a:r>
        </a:p>
      </xdr:txBody>
    </xdr:sp>
    <xdr:clientData/>
  </xdr:twoCellAnchor>
  <xdr:oneCellAnchor>
    <xdr:from>
      <xdr:col>0</xdr:col>
      <xdr:colOff>170703</xdr:colOff>
      <xdr:row>5</xdr:row>
      <xdr:rowOff>129616</xdr:rowOff>
    </xdr:from>
    <xdr:ext cx="2362200" cy="322001"/>
    <xdr:sp macro="" textlink="">
      <xdr:nvSpPr>
        <xdr:cNvPr id="6" name="ZoneTexte 5"/>
        <xdr:cNvSpPr txBox="1"/>
      </xdr:nvSpPr>
      <xdr:spPr>
        <a:xfrm>
          <a:off x="170703" y="1302498"/>
          <a:ext cx="2362200" cy="322001"/>
        </a:xfrm>
        <a:prstGeom prst="rect">
          <a:avLst/>
        </a:prstGeom>
        <a:noFill/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DIFF result  fail  if superior at 5 mm</a:t>
          </a:r>
          <a:endParaRPr lang="fr-FR" sz="1100"/>
        </a:p>
      </xdr:txBody>
    </xdr:sp>
    <xdr:clientData/>
  </xdr:oneCellAnchor>
  <xdr:oneCellAnchor>
    <xdr:from>
      <xdr:col>4</xdr:col>
      <xdr:colOff>186764</xdr:colOff>
      <xdr:row>5</xdr:row>
      <xdr:rowOff>119530</xdr:rowOff>
    </xdr:from>
    <xdr:ext cx="2145323" cy="376948"/>
    <xdr:sp macro="" textlink="">
      <xdr:nvSpPr>
        <xdr:cNvPr id="9" name="ZoneTexte 8"/>
        <xdr:cNvSpPr txBox="1"/>
      </xdr:nvSpPr>
      <xdr:spPr>
        <a:xfrm>
          <a:off x="2644588" y="1292412"/>
          <a:ext cx="2145323" cy="37694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LIGHT BLUE CELLS</a:t>
          </a:r>
          <a:endParaRPr lang="fr-FR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480405</xdr:colOff>
      <xdr:row>66</xdr:row>
      <xdr:rowOff>30695</xdr:rowOff>
    </xdr:from>
    <xdr:ext cx="2137273" cy="562429"/>
    <xdr:sp macro="" textlink="">
      <xdr:nvSpPr>
        <xdr:cNvPr id="2" name="ZoneTexte 1"/>
        <xdr:cNvSpPr txBox="1"/>
      </xdr:nvSpPr>
      <xdr:spPr>
        <a:xfrm>
          <a:off x="8826119" y="16032695"/>
          <a:ext cx="2137273" cy="562429"/>
        </a:xfrm>
        <a:prstGeom prst="rect">
          <a:avLst/>
        </a:prstGeom>
        <a:solidFill>
          <a:srgbClr val="FF0000"/>
        </a:solidFill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DIFF result  fail  if  1 group pair is superior at 20 </a:t>
          </a:r>
          <a:endParaRPr lang="fr-FR" sz="1100"/>
        </a:p>
      </xdr:txBody>
    </xdr:sp>
    <xdr:clientData/>
  </xdr:oneCellAnchor>
  <xdr:twoCellAnchor>
    <xdr:from>
      <xdr:col>0</xdr:col>
      <xdr:colOff>461819</xdr:colOff>
      <xdr:row>77</xdr:row>
      <xdr:rowOff>41233</xdr:rowOff>
    </xdr:from>
    <xdr:to>
      <xdr:col>0</xdr:col>
      <xdr:colOff>478312</xdr:colOff>
      <xdr:row>104</xdr:row>
      <xdr:rowOff>214416</xdr:rowOff>
    </xdr:to>
    <xdr:cxnSp macro="">
      <xdr:nvCxnSpPr>
        <xdr:cNvPr id="4" name="Connecteur droit avec flèche 3"/>
        <xdr:cNvCxnSpPr/>
      </xdr:nvCxnSpPr>
      <xdr:spPr>
        <a:xfrm flipH="1">
          <a:off x="461819" y="3867727"/>
          <a:ext cx="16493" cy="5055260"/>
        </a:xfrm>
        <a:prstGeom prst="straightConnector1">
          <a:avLst/>
        </a:prstGeom>
        <a:ln w="762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115459</xdr:colOff>
      <xdr:row>105</xdr:row>
      <xdr:rowOff>24740</xdr:rowOff>
    </xdr:from>
    <xdr:to>
      <xdr:col>0</xdr:col>
      <xdr:colOff>865913</xdr:colOff>
      <xdr:row>107</xdr:row>
      <xdr:rowOff>57727</xdr:rowOff>
    </xdr:to>
    <xdr:sp macro="" textlink="">
      <xdr:nvSpPr>
        <xdr:cNvPr id="5" name="ZoneTexte 4"/>
        <xdr:cNvSpPr txBox="1"/>
      </xdr:nvSpPr>
      <xdr:spPr>
        <a:xfrm>
          <a:off x="115459" y="8988961"/>
          <a:ext cx="750454" cy="552532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chemeClr val="tx2">
                  <a:lumMod val="60000"/>
                  <a:lumOff val="40000"/>
                </a:schemeClr>
              </a:solidFill>
            </a:rPr>
            <a:t>WING TIP</a:t>
          </a:r>
        </a:p>
      </xdr:txBody>
    </xdr:sp>
    <xdr:clientData/>
  </xdr:twoCellAnchor>
  <xdr:twoCellAnchor>
    <xdr:from>
      <xdr:col>0</xdr:col>
      <xdr:colOff>49480</xdr:colOff>
      <xdr:row>73</xdr:row>
      <xdr:rowOff>32988</xdr:rowOff>
    </xdr:from>
    <xdr:to>
      <xdr:col>0</xdr:col>
      <xdr:colOff>890648</xdr:colOff>
      <xdr:row>75</xdr:row>
      <xdr:rowOff>189676</xdr:rowOff>
    </xdr:to>
    <xdr:sp macro="" textlink="">
      <xdr:nvSpPr>
        <xdr:cNvPr id="6" name="ZoneTexte 5"/>
        <xdr:cNvSpPr txBox="1"/>
      </xdr:nvSpPr>
      <xdr:spPr>
        <a:xfrm>
          <a:off x="49480" y="3067793"/>
          <a:ext cx="841168" cy="552532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chemeClr val="tx2">
                  <a:lumMod val="60000"/>
                  <a:lumOff val="40000"/>
                </a:schemeClr>
              </a:solidFill>
            </a:rPr>
            <a:t>WING CENTER</a:t>
          </a:r>
        </a:p>
      </xdr:txBody>
    </xdr:sp>
    <xdr:clientData/>
  </xdr:twoCellAnchor>
  <xdr:twoCellAnchor>
    <xdr:from>
      <xdr:col>0</xdr:col>
      <xdr:colOff>461820</xdr:colOff>
      <xdr:row>116</xdr:row>
      <xdr:rowOff>145143</xdr:rowOff>
    </xdr:from>
    <xdr:to>
      <xdr:col>0</xdr:col>
      <xdr:colOff>489857</xdr:colOff>
      <xdr:row>144</xdr:row>
      <xdr:rowOff>241653</xdr:rowOff>
    </xdr:to>
    <xdr:cxnSp macro="">
      <xdr:nvCxnSpPr>
        <xdr:cNvPr id="11" name="Connecteur droit avec flèche 10"/>
        <xdr:cNvCxnSpPr/>
      </xdr:nvCxnSpPr>
      <xdr:spPr>
        <a:xfrm flipH="1">
          <a:off x="461820" y="28402643"/>
          <a:ext cx="28037" cy="5983867"/>
        </a:xfrm>
        <a:prstGeom prst="straightConnector1">
          <a:avLst/>
        </a:prstGeom>
        <a:ln w="762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833220</xdr:colOff>
      <xdr:row>63</xdr:row>
      <xdr:rowOff>16759</xdr:rowOff>
    </xdr:from>
    <xdr:to>
      <xdr:col>28</xdr:col>
      <xdr:colOff>480786</xdr:colOff>
      <xdr:row>65</xdr:row>
      <xdr:rowOff>30101</xdr:rowOff>
    </xdr:to>
    <xdr:sp macro="" textlink="">
      <xdr:nvSpPr>
        <xdr:cNvPr id="15" name="ZoneTexte 14"/>
        <xdr:cNvSpPr txBox="1"/>
      </xdr:nvSpPr>
      <xdr:spPr>
        <a:xfrm>
          <a:off x="833220" y="15610545"/>
          <a:ext cx="15522566" cy="412485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 baseline="0">
              <a:latin typeface="Arial" panose="020B0604020202020204" pitchFamily="34" charset="0"/>
              <a:cs typeface="Arial" panose="020B0604020202020204" pitchFamily="34" charset="0"/>
            </a:rPr>
            <a:t>Attack Angle (11.3.1  relative line lenght  verification  )</a:t>
          </a:r>
          <a:endParaRPr lang="fr-FR" sz="1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267672</xdr:colOff>
      <xdr:row>36</xdr:row>
      <xdr:rowOff>265044</xdr:rowOff>
    </xdr:from>
    <xdr:to>
      <xdr:col>29</xdr:col>
      <xdr:colOff>145143</xdr:colOff>
      <xdr:row>37</xdr:row>
      <xdr:rowOff>99917</xdr:rowOff>
    </xdr:to>
    <xdr:sp macro="" textlink="">
      <xdr:nvSpPr>
        <xdr:cNvPr id="22" name="ZoneTexte 21"/>
        <xdr:cNvSpPr txBox="1"/>
      </xdr:nvSpPr>
      <xdr:spPr>
        <a:xfrm>
          <a:off x="267672" y="8438401"/>
          <a:ext cx="16269542" cy="506159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>
              <a:latin typeface="Arial" panose="020B0604020202020204" pitchFamily="34" charset="0"/>
              <a:cs typeface="Arial" panose="020B0604020202020204" pitchFamily="34" charset="0"/>
            </a:rPr>
            <a:t>ARC</a:t>
          </a:r>
          <a:r>
            <a:rPr lang="fr-FR" sz="1600" b="1" baseline="0">
              <a:latin typeface="Arial" panose="020B0604020202020204" pitchFamily="34" charset="0"/>
              <a:cs typeface="Arial" panose="020B0604020202020204" pitchFamily="34" charset="0"/>
            </a:rPr>
            <a:t> TEST ( 11.3.3 absolute line lenght verification)</a:t>
          </a:r>
          <a:endParaRPr lang="fr-FR" sz="1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9</xdr:col>
      <xdr:colOff>268942</xdr:colOff>
      <xdr:row>38</xdr:row>
      <xdr:rowOff>175072</xdr:rowOff>
    </xdr:from>
    <xdr:ext cx="2748643" cy="505943"/>
    <xdr:sp macro="" textlink="">
      <xdr:nvSpPr>
        <xdr:cNvPr id="23" name="ZoneTexte 22"/>
        <xdr:cNvSpPr txBox="1"/>
      </xdr:nvSpPr>
      <xdr:spPr>
        <a:xfrm>
          <a:off x="5847871" y="9219286"/>
          <a:ext cx="2748643" cy="505943"/>
        </a:xfrm>
        <a:prstGeom prst="rect">
          <a:avLst/>
        </a:prstGeom>
        <a:solidFill>
          <a:srgbClr val="FF0000"/>
        </a:solidFill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DIFF result  fail  if 3 or more pair  are  superior at 50 </a:t>
          </a:r>
          <a:endParaRPr lang="fr-FR" sz="1100"/>
        </a:p>
      </xdr:txBody>
    </xdr:sp>
    <xdr:clientData/>
  </xdr:oneCellAnchor>
  <xdr:oneCellAnchor>
    <xdr:from>
      <xdr:col>2</xdr:col>
      <xdr:colOff>144176</xdr:colOff>
      <xdr:row>39</xdr:row>
      <xdr:rowOff>198079</xdr:rowOff>
    </xdr:from>
    <xdr:ext cx="2748643" cy="505943"/>
    <xdr:sp macro="" textlink="">
      <xdr:nvSpPr>
        <xdr:cNvPr id="25" name="ZoneTexte 24"/>
        <xdr:cNvSpPr txBox="1"/>
      </xdr:nvSpPr>
      <xdr:spPr>
        <a:xfrm>
          <a:off x="1849605" y="9469079"/>
          <a:ext cx="2748643" cy="505943"/>
        </a:xfrm>
        <a:prstGeom prst="rect">
          <a:avLst/>
        </a:prstGeom>
        <a:solidFill>
          <a:schemeClr val="accent6"/>
        </a:solidFill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RISER LENGTH IF CONSTRUCTEUR DATA ARE WITH OUT</a:t>
          </a:r>
          <a:endParaRPr lang="fr-FR" sz="1100"/>
        </a:p>
      </xdr:txBody>
    </xdr:sp>
    <xdr:clientData/>
  </xdr:oneCellAnchor>
  <xdr:twoCellAnchor>
    <xdr:from>
      <xdr:col>0</xdr:col>
      <xdr:colOff>115459</xdr:colOff>
      <xdr:row>145</xdr:row>
      <xdr:rowOff>24740</xdr:rowOff>
    </xdr:from>
    <xdr:to>
      <xdr:col>0</xdr:col>
      <xdr:colOff>865913</xdr:colOff>
      <xdr:row>147</xdr:row>
      <xdr:rowOff>57727</xdr:rowOff>
    </xdr:to>
    <xdr:sp macro="" textlink="">
      <xdr:nvSpPr>
        <xdr:cNvPr id="27" name="ZoneTexte 26"/>
        <xdr:cNvSpPr txBox="1"/>
      </xdr:nvSpPr>
      <xdr:spPr>
        <a:xfrm>
          <a:off x="115459" y="25161669"/>
          <a:ext cx="750454" cy="550058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chemeClr val="tx2">
                  <a:lumMod val="60000"/>
                  <a:lumOff val="40000"/>
                </a:schemeClr>
              </a:solidFill>
            </a:rPr>
            <a:t>WING TIP</a:t>
          </a:r>
        </a:p>
      </xdr:txBody>
    </xdr:sp>
    <xdr:clientData/>
  </xdr:twoCellAnchor>
  <xdr:twoCellAnchor>
    <xdr:from>
      <xdr:col>0</xdr:col>
      <xdr:colOff>49480</xdr:colOff>
      <xdr:row>113</xdr:row>
      <xdr:rowOff>32988</xdr:rowOff>
    </xdr:from>
    <xdr:to>
      <xdr:col>0</xdr:col>
      <xdr:colOff>890648</xdr:colOff>
      <xdr:row>115</xdr:row>
      <xdr:rowOff>189676</xdr:rowOff>
    </xdr:to>
    <xdr:sp macro="" textlink="">
      <xdr:nvSpPr>
        <xdr:cNvPr id="28" name="ZoneTexte 27"/>
        <xdr:cNvSpPr txBox="1"/>
      </xdr:nvSpPr>
      <xdr:spPr>
        <a:xfrm>
          <a:off x="49480" y="18429845"/>
          <a:ext cx="841168" cy="555831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chemeClr val="tx2">
                  <a:lumMod val="60000"/>
                  <a:lumOff val="40000"/>
                </a:schemeClr>
              </a:solidFill>
            </a:rPr>
            <a:t>WING CENTER</a:t>
          </a:r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29</xdr:col>
      <xdr:colOff>7470</xdr:colOff>
      <xdr:row>22</xdr:row>
      <xdr:rowOff>7471</xdr:rowOff>
    </xdr:to>
    <xdr:cxnSp macro="">
      <xdr:nvCxnSpPr>
        <xdr:cNvPr id="8" name="Connecteur droit 7"/>
        <xdr:cNvCxnSpPr/>
      </xdr:nvCxnSpPr>
      <xdr:spPr>
        <a:xfrm>
          <a:off x="911412" y="4512235"/>
          <a:ext cx="15464117" cy="7471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25</xdr:row>
      <xdr:rowOff>186765</xdr:rowOff>
    </xdr:from>
    <xdr:to>
      <xdr:col>29</xdr:col>
      <xdr:colOff>34472</xdr:colOff>
      <xdr:row>26</xdr:row>
      <xdr:rowOff>3522</xdr:rowOff>
    </xdr:to>
    <xdr:cxnSp macro="">
      <xdr:nvCxnSpPr>
        <xdr:cNvPr id="29" name="Connecteur droit 28"/>
        <xdr:cNvCxnSpPr/>
      </xdr:nvCxnSpPr>
      <xdr:spPr>
        <a:xfrm>
          <a:off x="911412" y="5281706"/>
          <a:ext cx="15491119" cy="10992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33</xdr:row>
      <xdr:rowOff>179294</xdr:rowOff>
    </xdr:from>
    <xdr:to>
      <xdr:col>29</xdr:col>
      <xdr:colOff>59872</xdr:colOff>
      <xdr:row>33</xdr:row>
      <xdr:rowOff>186872</xdr:rowOff>
    </xdr:to>
    <xdr:cxnSp macro="">
      <xdr:nvCxnSpPr>
        <xdr:cNvPr id="30" name="Connecteur droit 29"/>
        <xdr:cNvCxnSpPr/>
      </xdr:nvCxnSpPr>
      <xdr:spPr>
        <a:xfrm>
          <a:off x="911412" y="6828118"/>
          <a:ext cx="15516519" cy="757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371929</xdr:colOff>
      <xdr:row>65</xdr:row>
      <xdr:rowOff>163284</xdr:rowOff>
    </xdr:from>
    <xdr:ext cx="3165928" cy="607787"/>
    <xdr:sp macro="" textlink="">
      <xdr:nvSpPr>
        <xdr:cNvPr id="32" name="ZoneTexte 31"/>
        <xdr:cNvSpPr txBox="1"/>
      </xdr:nvSpPr>
      <xdr:spPr>
        <a:xfrm>
          <a:off x="2630715" y="15965713"/>
          <a:ext cx="3165928" cy="607787"/>
        </a:xfrm>
        <a:prstGeom prst="rect">
          <a:avLst/>
        </a:prstGeom>
        <a:solidFill>
          <a:schemeClr val="accent6"/>
        </a:solidFill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PROPERLY THE ORIGINAL AND MEASURED WING ACCORDING TO THE GROUP SYSTEM</a:t>
          </a:r>
          <a:endParaRPr lang="fr-FR" sz="1100"/>
        </a:p>
      </xdr:txBody>
    </xdr:sp>
    <xdr:clientData/>
  </xdr:oneCellAnchor>
  <xdr:twoCellAnchor>
    <xdr:from>
      <xdr:col>1</xdr:col>
      <xdr:colOff>7470</xdr:colOff>
      <xdr:row>10</xdr:row>
      <xdr:rowOff>126997</xdr:rowOff>
    </xdr:from>
    <xdr:to>
      <xdr:col>17</xdr:col>
      <xdr:colOff>473076</xdr:colOff>
      <xdr:row>15</xdr:row>
      <xdr:rowOff>199569</xdr:rowOff>
    </xdr:to>
    <xdr:sp macro="" textlink="">
      <xdr:nvSpPr>
        <xdr:cNvPr id="21" name="ZoneTexte 20"/>
        <xdr:cNvSpPr txBox="1"/>
      </xdr:nvSpPr>
      <xdr:spPr>
        <a:xfrm>
          <a:off x="918882" y="2271056"/>
          <a:ext cx="9542370" cy="1058689"/>
        </a:xfrm>
        <a:prstGeom prst="rect">
          <a:avLst/>
        </a:prstGeom>
        <a:solidFill>
          <a:schemeClr val="accent3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/>
            <a:t>LINE MEASUREMENT:</a:t>
          </a:r>
        </a:p>
        <a:p>
          <a:r>
            <a:rPr lang="fr-FR" sz="1400" b="1" baseline="0"/>
            <a:t>FILL UP THE TARE LAZER AND MACHINE IF NECESSARY. ( TECHNIC MEASUREMENT AND DISTANCE FROM RODE TO TARGET)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FILL UP IN</a:t>
          </a:r>
          <a:r>
            <a:rPr lang="fr-F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LIGHT BLUE CELLS ; ONLY 1 SIDE( left or right ).   THE SECOND SIDE ONLY IF FAIL EVENT.</a:t>
          </a:r>
          <a:endParaRPr lang="fr-FR" sz="1400">
            <a:effectLst/>
          </a:endParaRPr>
        </a:p>
        <a:p>
          <a:endParaRPr lang="fr-FR" sz="1400" b="1"/>
        </a:p>
      </xdr:txBody>
    </xdr:sp>
    <xdr:clientData/>
  </xdr:twoCellAnchor>
  <xdr:twoCellAnchor>
    <xdr:from>
      <xdr:col>17</xdr:col>
      <xdr:colOff>224118</xdr:colOff>
      <xdr:row>12</xdr:row>
      <xdr:rowOff>112642</xdr:rowOff>
    </xdr:from>
    <xdr:to>
      <xdr:col>19</xdr:col>
      <xdr:colOff>500529</xdr:colOff>
      <xdr:row>13</xdr:row>
      <xdr:rowOff>153701</xdr:rowOff>
    </xdr:to>
    <xdr:sp macro="" textlink="">
      <xdr:nvSpPr>
        <xdr:cNvPr id="26" name="Forme libre 25"/>
        <xdr:cNvSpPr/>
      </xdr:nvSpPr>
      <xdr:spPr>
        <a:xfrm>
          <a:off x="10212294" y="2667583"/>
          <a:ext cx="1382059" cy="235294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382059" h="235294">
              <a:moveTo>
                <a:pt x="0" y="235294"/>
              </a:moveTo>
              <a:cubicBezTo>
                <a:pt x="702236" y="-6255"/>
                <a:pt x="1135530" y="-143217"/>
                <a:pt x="1382059" y="235294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234577</xdr:colOff>
      <xdr:row>11</xdr:row>
      <xdr:rowOff>89648</xdr:rowOff>
    </xdr:from>
    <xdr:to>
      <xdr:col>23</xdr:col>
      <xdr:colOff>366058</xdr:colOff>
      <xdr:row>13</xdr:row>
      <xdr:rowOff>116349</xdr:rowOff>
    </xdr:to>
    <xdr:sp macro="" textlink="">
      <xdr:nvSpPr>
        <xdr:cNvPr id="33" name="Forme libre 32"/>
        <xdr:cNvSpPr/>
      </xdr:nvSpPr>
      <xdr:spPr>
        <a:xfrm>
          <a:off x="10222753" y="2450354"/>
          <a:ext cx="3411070" cy="415171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382059"/>
            <a:gd name="connsiteY0" fmla="*/ 310627 h 310627"/>
            <a:gd name="connsiteX1" fmla="*/ 1382059 w 1382059"/>
            <a:gd name="connsiteY1" fmla="*/ 310627 h 31062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382059" h="310627">
              <a:moveTo>
                <a:pt x="0" y="310627"/>
              </a:moveTo>
              <a:cubicBezTo>
                <a:pt x="329934" y="-137731"/>
                <a:pt x="1135530" y="-67884"/>
                <a:pt x="1382059" y="310627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3</xdr:col>
      <xdr:colOff>216647</xdr:colOff>
      <xdr:row>4</xdr:row>
      <xdr:rowOff>97118</xdr:rowOff>
    </xdr:from>
    <xdr:ext cx="2145323" cy="376948"/>
    <xdr:sp macro="" textlink="">
      <xdr:nvSpPr>
        <xdr:cNvPr id="24" name="ZoneTexte 23"/>
        <xdr:cNvSpPr txBox="1"/>
      </xdr:nvSpPr>
      <xdr:spPr>
        <a:xfrm>
          <a:off x="2465294" y="1075765"/>
          <a:ext cx="2145323" cy="37694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LIGHT BLUE CELLS</a:t>
          </a:r>
          <a:endParaRPr lang="fr-FR" sz="1100"/>
        </a:p>
      </xdr:txBody>
    </xdr:sp>
    <xdr:clientData/>
  </xdr:oneCellAnchor>
  <xdr:twoCellAnchor>
    <xdr:from>
      <xdr:col>14</xdr:col>
      <xdr:colOff>358589</xdr:colOff>
      <xdr:row>0</xdr:row>
      <xdr:rowOff>0</xdr:rowOff>
    </xdr:from>
    <xdr:to>
      <xdr:col>22</xdr:col>
      <xdr:colOff>465992</xdr:colOff>
      <xdr:row>10</xdr:row>
      <xdr:rowOff>63787</xdr:rowOff>
    </xdr:to>
    <xdr:grpSp>
      <xdr:nvGrpSpPr>
        <xdr:cNvPr id="31" name="Groupe 30"/>
        <xdr:cNvGrpSpPr/>
      </xdr:nvGrpSpPr>
      <xdr:grpSpPr>
        <a:xfrm>
          <a:off x="8695765" y="0"/>
          <a:ext cx="4656992" cy="2207846"/>
          <a:chOff x="8144608" y="0"/>
          <a:chExt cx="4656992" cy="220784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194" name="Object 2" hidden="1">
                <a:extLst>
                  <a:ext uri="{63B3BB69-23CF-44E3-9099-C40C66FF867C}">
                    <a14:compatExt spid="_x0000_s8194"/>
                  </a:ext>
                </a:extLst>
              </xdr:cNvPr>
              <xdr:cNvSpPr/>
            </xdr:nvSpPr>
            <xdr:spPr>
              <a:xfrm>
                <a:off x="8144608" y="0"/>
                <a:ext cx="4656992" cy="2207846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34" name="ZoneTexte 33"/>
          <xdr:cNvSpPr txBox="1"/>
        </xdr:nvSpPr>
        <xdr:spPr>
          <a:xfrm>
            <a:off x="9261231" y="771769"/>
            <a:ext cx="460680" cy="3034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G1</a:t>
            </a:r>
          </a:p>
        </xdr:txBody>
      </xdr:sp>
      <xdr:sp macro="" textlink="">
        <xdr:nvSpPr>
          <xdr:cNvPr id="35" name="ZoneTexte 34"/>
          <xdr:cNvSpPr txBox="1"/>
        </xdr:nvSpPr>
        <xdr:spPr>
          <a:xfrm>
            <a:off x="11637352" y="1431867"/>
            <a:ext cx="460680" cy="306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G3</a:t>
            </a:r>
          </a:p>
        </xdr:txBody>
      </xdr:sp>
      <xdr:sp macro="" textlink="">
        <xdr:nvSpPr>
          <xdr:cNvPr id="36" name="ZoneTexte 35"/>
          <xdr:cNvSpPr txBox="1"/>
        </xdr:nvSpPr>
        <xdr:spPr>
          <a:xfrm>
            <a:off x="10320704" y="1210286"/>
            <a:ext cx="460679" cy="3065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G2</a:t>
            </a:r>
          </a:p>
        </xdr:txBody>
      </xdr:sp>
      <xdr:sp macro="" textlink="">
        <xdr:nvSpPr>
          <xdr:cNvPr id="37" name="ZoneTexte 36"/>
          <xdr:cNvSpPr txBox="1"/>
        </xdr:nvSpPr>
        <xdr:spPr>
          <a:xfrm>
            <a:off x="12327732" y="1299185"/>
            <a:ext cx="460375" cy="3034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stab</a:t>
            </a:r>
          </a:p>
        </xdr:txBody>
      </xdr:sp>
      <xdr:sp macro="" textlink="">
        <xdr:nvSpPr>
          <xdr:cNvPr id="38" name="Ellipse 37"/>
          <xdr:cNvSpPr/>
        </xdr:nvSpPr>
        <xdr:spPr>
          <a:xfrm>
            <a:off x="8252558" y="350166"/>
            <a:ext cx="1520946" cy="1458974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39" name="Ellipse 38"/>
          <xdr:cNvSpPr/>
        </xdr:nvSpPr>
        <xdr:spPr>
          <a:xfrm>
            <a:off x="9810811" y="308097"/>
            <a:ext cx="1520947" cy="1458974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40" name="Ellipse 39"/>
          <xdr:cNvSpPr/>
        </xdr:nvSpPr>
        <xdr:spPr>
          <a:xfrm>
            <a:off x="11342077" y="601118"/>
            <a:ext cx="833742" cy="90457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41" name="Ellipse 40"/>
          <xdr:cNvSpPr/>
        </xdr:nvSpPr>
        <xdr:spPr>
          <a:xfrm>
            <a:off x="12124226" y="1031569"/>
            <a:ext cx="293993" cy="455862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R15"/>
  <sheetViews>
    <sheetView zoomScale="80" zoomScaleNormal="80" workbookViewId="0">
      <selection activeCell="E20" sqref="E20"/>
    </sheetView>
  </sheetViews>
  <sheetFormatPr baseColWidth="10" defaultRowHeight="15.5"/>
  <cols>
    <col min="1" max="1" width="7.84375" customWidth="1"/>
    <col min="2" max="2" width="6.765625" customWidth="1"/>
    <col min="3" max="3" width="9" customWidth="1"/>
    <col min="11" max="11" width="18.3046875" customWidth="1"/>
    <col min="12" max="12" width="24.07421875" customWidth="1"/>
  </cols>
  <sheetData>
    <row r="1" spans="1:148" s="1" customFormat="1" ht="20.5" thickBot="1">
      <c r="A1" s="37" t="s">
        <v>48</v>
      </c>
      <c r="B1" s="316" t="s">
        <v>95</v>
      </c>
      <c r="C1" s="317"/>
      <c r="D1" s="318" t="s">
        <v>18</v>
      </c>
      <c r="E1" s="319"/>
      <c r="F1" s="316"/>
      <c r="G1" s="317"/>
      <c r="H1" s="317"/>
      <c r="I1" s="317"/>
      <c r="J1" s="320"/>
      <c r="K1" s="43" t="s">
        <v>0</v>
      </c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</row>
    <row r="2" spans="1:148" s="1" customFormat="1" ht="20.5" thickBot="1">
      <c r="A2" s="63" t="s">
        <v>49</v>
      </c>
      <c r="B2" s="316" t="s">
        <v>96</v>
      </c>
      <c r="C2" s="317"/>
      <c r="D2" s="318" t="s">
        <v>17</v>
      </c>
      <c r="E2" s="319"/>
      <c r="F2" s="316"/>
      <c r="G2" s="317"/>
      <c r="H2" s="317"/>
      <c r="I2" s="317"/>
      <c r="J2" s="320"/>
      <c r="K2" s="44" t="s">
        <v>21</v>
      </c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</row>
    <row r="3" spans="1:148" s="1" customFormat="1" ht="20.5" thickBot="1">
      <c r="A3" s="46" t="s">
        <v>50</v>
      </c>
      <c r="B3" s="316" t="s">
        <v>109</v>
      </c>
      <c r="C3" s="317"/>
      <c r="D3" s="318" t="s">
        <v>19</v>
      </c>
      <c r="E3" s="319"/>
      <c r="F3" s="316"/>
      <c r="G3" s="317"/>
      <c r="H3" s="317"/>
      <c r="I3" s="317"/>
      <c r="J3" s="320"/>
      <c r="K3" s="45" t="s">
        <v>22</v>
      </c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</row>
    <row r="4" spans="1:148" ht="16" thickBot="1">
      <c r="A4" s="1"/>
      <c r="B4" s="19"/>
      <c r="E4" s="21"/>
      <c r="F4" s="38"/>
      <c r="G4" s="38"/>
      <c r="I4" s="38"/>
      <c r="J4" s="38"/>
    </row>
    <row r="5" spans="1:148" ht="16" thickBot="1">
      <c r="A5" s="1"/>
      <c r="B5" s="19"/>
      <c r="E5" s="318"/>
      <c r="F5" s="321"/>
      <c r="G5" s="38"/>
      <c r="I5" s="38"/>
      <c r="J5" s="38"/>
    </row>
    <row r="6" spans="1:148" ht="16" thickBot="1"/>
    <row r="7" spans="1:148" ht="16" thickBot="1">
      <c r="A7" s="69"/>
      <c r="B7" s="87"/>
      <c r="C7" s="87"/>
      <c r="D7" s="87"/>
      <c r="E7" s="247"/>
      <c r="F7" s="248" t="s">
        <v>41</v>
      </c>
      <c r="G7" s="324" t="s">
        <v>46</v>
      </c>
      <c r="H7" s="325"/>
      <c r="I7" s="325"/>
      <c r="J7" s="324" t="s">
        <v>102</v>
      </c>
      <c r="K7" s="332"/>
      <c r="L7" s="101" t="s">
        <v>101</v>
      </c>
    </row>
    <row r="8" spans="1:148">
      <c r="A8" s="303" t="s">
        <v>45</v>
      </c>
      <c r="B8" s="304"/>
      <c r="C8" s="304"/>
      <c r="D8" s="304"/>
      <c r="E8" s="305"/>
      <c r="F8" s="249"/>
      <c r="G8" s="322"/>
      <c r="H8" s="323"/>
      <c r="I8" s="323"/>
      <c r="J8" s="330" t="s">
        <v>134</v>
      </c>
      <c r="K8" s="331"/>
      <c r="L8" s="291"/>
    </row>
    <row r="9" spans="1:148">
      <c r="A9" s="309" t="s">
        <v>47</v>
      </c>
      <c r="B9" s="310"/>
      <c r="C9" s="310"/>
      <c r="D9" s="310"/>
      <c r="E9" s="311"/>
      <c r="F9" s="242"/>
      <c r="G9" s="312"/>
      <c r="H9" s="313"/>
      <c r="I9" s="313"/>
      <c r="J9" s="328" t="s">
        <v>103</v>
      </c>
      <c r="K9" s="329"/>
      <c r="L9" s="292"/>
    </row>
    <row r="10" spans="1:148">
      <c r="A10" s="297" t="s">
        <v>60</v>
      </c>
      <c r="B10" s="298"/>
      <c r="C10" s="298"/>
      <c r="D10" s="298"/>
      <c r="E10" s="25" t="s">
        <v>11</v>
      </c>
      <c r="F10" s="242"/>
      <c r="G10" s="312"/>
      <c r="H10" s="313"/>
      <c r="I10" s="313"/>
      <c r="J10" s="328" t="s">
        <v>104</v>
      </c>
      <c r="K10" s="329"/>
      <c r="L10" s="292"/>
    </row>
    <row r="11" spans="1:148">
      <c r="A11" s="299"/>
      <c r="B11" s="300"/>
      <c r="C11" s="300"/>
      <c r="D11" s="300"/>
      <c r="E11" s="25" t="s">
        <v>8</v>
      </c>
      <c r="F11" s="242"/>
      <c r="G11" s="312"/>
      <c r="H11" s="313"/>
      <c r="I11" s="313"/>
      <c r="J11" s="328" t="s">
        <v>104</v>
      </c>
      <c r="K11" s="329"/>
      <c r="L11" s="292"/>
    </row>
    <row r="12" spans="1:148">
      <c r="A12" s="299"/>
      <c r="B12" s="300"/>
      <c r="C12" s="300"/>
      <c r="D12" s="300"/>
      <c r="E12" s="25" t="s">
        <v>9</v>
      </c>
      <c r="F12" s="242"/>
      <c r="G12" s="333"/>
      <c r="H12" s="334"/>
      <c r="I12" s="334"/>
      <c r="J12" s="328" t="s">
        <v>104</v>
      </c>
      <c r="K12" s="329"/>
      <c r="L12" s="292"/>
    </row>
    <row r="13" spans="1:148">
      <c r="A13" s="301"/>
      <c r="B13" s="302"/>
      <c r="C13" s="302"/>
      <c r="D13" s="302"/>
      <c r="E13" s="28" t="s">
        <v>10</v>
      </c>
      <c r="F13" s="242"/>
      <c r="G13" s="312"/>
      <c r="H13" s="313"/>
      <c r="I13" s="313"/>
      <c r="J13" s="328" t="s">
        <v>104</v>
      </c>
      <c r="K13" s="329"/>
      <c r="L13" s="292"/>
    </row>
    <row r="14" spans="1:148">
      <c r="A14" s="306" t="s">
        <v>51</v>
      </c>
      <c r="B14" s="307"/>
      <c r="C14" s="307"/>
      <c r="D14" s="307"/>
      <c r="E14" s="308"/>
      <c r="F14" s="242"/>
      <c r="G14" s="312"/>
      <c r="H14" s="313"/>
      <c r="I14" s="313"/>
      <c r="J14" s="328" t="s">
        <v>135</v>
      </c>
      <c r="K14" s="329"/>
      <c r="L14" s="292"/>
    </row>
    <row r="15" spans="1:148" ht="16" thickBot="1">
      <c r="A15" s="294" t="s">
        <v>52</v>
      </c>
      <c r="B15" s="295"/>
      <c r="C15" s="295"/>
      <c r="D15" s="295"/>
      <c r="E15" s="296"/>
      <c r="F15" s="250"/>
      <c r="G15" s="314"/>
      <c r="H15" s="315"/>
      <c r="I15" s="315"/>
      <c r="J15" s="326" t="s">
        <v>105</v>
      </c>
      <c r="K15" s="327"/>
      <c r="L15" s="293"/>
    </row>
  </sheetData>
  <mergeCells count="34">
    <mergeCell ref="E5:F5"/>
    <mergeCell ref="G9:I9"/>
    <mergeCell ref="G8:I8"/>
    <mergeCell ref="G7:I7"/>
    <mergeCell ref="J15:K15"/>
    <mergeCell ref="J14:K14"/>
    <mergeCell ref="J13:K13"/>
    <mergeCell ref="J12:K12"/>
    <mergeCell ref="J11:K11"/>
    <mergeCell ref="J10:K10"/>
    <mergeCell ref="J9:K9"/>
    <mergeCell ref="J8:K8"/>
    <mergeCell ref="J7:K7"/>
    <mergeCell ref="G14:I14"/>
    <mergeCell ref="G13:I13"/>
    <mergeCell ref="G12:I12"/>
    <mergeCell ref="B3:C3"/>
    <mergeCell ref="B2:C2"/>
    <mergeCell ref="B1:C1"/>
    <mergeCell ref="D1:E1"/>
    <mergeCell ref="F1:J1"/>
    <mergeCell ref="D2:E2"/>
    <mergeCell ref="F2:J2"/>
    <mergeCell ref="D3:E3"/>
    <mergeCell ref="F3:J3"/>
    <mergeCell ref="L8:L15"/>
    <mergeCell ref="A15:E15"/>
    <mergeCell ref="A10:D13"/>
    <mergeCell ref="A8:E8"/>
    <mergeCell ref="A14:E14"/>
    <mergeCell ref="A9:E9"/>
    <mergeCell ref="G11:I11"/>
    <mergeCell ref="G15:I15"/>
    <mergeCell ref="G10:I10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48"/>
  <sheetViews>
    <sheetView zoomScale="74" zoomScaleNormal="74" workbookViewId="0">
      <selection activeCell="R18" sqref="R18"/>
    </sheetView>
  </sheetViews>
  <sheetFormatPr baseColWidth="10" defaultColWidth="9.23046875" defaultRowHeight="15.5"/>
  <cols>
    <col min="1" max="1" width="12.61328125" bestFit="1" customWidth="1"/>
    <col min="2" max="2" width="9.61328125" bestFit="1" customWidth="1"/>
    <col min="3" max="3" width="12.61328125" customWidth="1"/>
    <col min="4" max="4" width="8.15234375" customWidth="1"/>
    <col min="5" max="5" width="9.07421875" customWidth="1"/>
    <col min="6" max="6" width="8.921875" bestFit="1" customWidth="1"/>
    <col min="8" max="8" width="12.61328125" bestFit="1" customWidth="1"/>
    <col min="9" max="9" width="9.61328125" bestFit="1" customWidth="1"/>
    <col min="10" max="10" width="10" customWidth="1"/>
    <col min="11" max="11" width="6.84375" bestFit="1" customWidth="1"/>
    <col min="12" max="13" width="5.84375" bestFit="1" customWidth="1"/>
  </cols>
  <sheetData>
    <row r="1" spans="1:151" s="1" customFormat="1" ht="20.5" thickBot="1">
      <c r="A1" s="63" t="s">
        <v>48</v>
      </c>
      <c r="B1" s="316" t="str">
        <f>Synthese!B1</f>
        <v>GINGLIDERS</v>
      </c>
      <c r="C1" s="335"/>
      <c r="D1" s="336"/>
      <c r="F1" s="318" t="s">
        <v>18</v>
      </c>
      <c r="G1" s="319"/>
      <c r="H1" s="321"/>
      <c r="I1" s="316">
        <f>Synthese!F1</f>
        <v>0</v>
      </c>
      <c r="J1" s="335"/>
      <c r="K1" s="335"/>
      <c r="L1" s="335"/>
      <c r="M1" s="336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</row>
    <row r="2" spans="1:151" s="1" customFormat="1" ht="20.5" thickBot="1">
      <c r="A2" s="63" t="s">
        <v>49</v>
      </c>
      <c r="B2" s="316" t="str">
        <f>Synthese!B2</f>
        <v>BOOM 9</v>
      </c>
      <c r="C2" s="335"/>
      <c r="D2" s="336"/>
      <c r="F2" s="318" t="s">
        <v>17</v>
      </c>
      <c r="G2" s="319"/>
      <c r="H2" s="321"/>
      <c r="I2" s="316">
        <f>Synthese!F2</f>
        <v>0</v>
      </c>
      <c r="J2" s="335"/>
      <c r="K2" s="335"/>
      <c r="L2" s="335"/>
      <c r="M2" s="336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</row>
    <row r="3" spans="1:151" s="1" customFormat="1" ht="20.5" thickBot="1">
      <c r="A3" s="46" t="s">
        <v>50</v>
      </c>
      <c r="B3" s="316" t="str">
        <f>Synthese!B3</f>
        <v>MEDIUM</v>
      </c>
      <c r="C3" s="335"/>
      <c r="D3" s="336"/>
      <c r="F3" s="318" t="s">
        <v>19</v>
      </c>
      <c r="G3" s="319"/>
      <c r="H3" s="321"/>
      <c r="I3" s="316">
        <f>Synthese!F3</f>
        <v>0</v>
      </c>
      <c r="J3" s="335"/>
      <c r="K3" s="335"/>
      <c r="L3" s="335"/>
      <c r="M3" s="336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</row>
    <row r="4" spans="1:151">
      <c r="A4" s="4"/>
      <c r="G4" s="6"/>
      <c r="H4" s="5"/>
    </row>
    <row r="5" spans="1:151">
      <c r="B5" s="66"/>
    </row>
    <row r="7" spans="1:151" ht="16" thickBot="1"/>
    <row r="8" spans="1:151" ht="18.5" thickBot="1">
      <c r="A8" s="337" t="s">
        <v>59</v>
      </c>
      <c r="B8" s="339"/>
      <c r="C8" s="339"/>
      <c r="D8" s="95" t="s">
        <v>57</v>
      </c>
      <c r="E8" s="94" t="s">
        <v>58</v>
      </c>
      <c r="G8" s="59"/>
      <c r="H8" s="337" t="s">
        <v>27</v>
      </c>
      <c r="I8" s="338"/>
      <c r="J8" s="59"/>
      <c r="M8" s="19"/>
      <c r="N8" s="1"/>
      <c r="O8" s="43" t="s">
        <v>0</v>
      </c>
    </row>
    <row r="9" spans="1:151" ht="16" thickBot="1">
      <c r="A9" s="69"/>
      <c r="B9" s="87" t="s">
        <v>24</v>
      </c>
      <c r="C9" s="88" t="s">
        <v>25</v>
      </c>
      <c r="D9" s="89" t="s">
        <v>34</v>
      </c>
      <c r="E9" s="90" t="s">
        <v>35</v>
      </c>
      <c r="G9" s="1"/>
      <c r="H9" s="69"/>
      <c r="I9" s="70"/>
      <c r="J9" s="70" t="s">
        <v>24</v>
      </c>
      <c r="K9" s="24"/>
      <c r="M9" s="24"/>
      <c r="N9" s="1"/>
      <c r="O9" s="44" t="s">
        <v>21</v>
      </c>
    </row>
    <row r="10" spans="1:151" ht="16" thickBot="1">
      <c r="A10" s="68" t="s">
        <v>33</v>
      </c>
      <c r="B10" s="74">
        <v>12806</v>
      </c>
      <c r="C10" s="91" t="s">
        <v>115</v>
      </c>
      <c r="D10" s="92">
        <f>B10*1.02</f>
        <v>13062.12</v>
      </c>
      <c r="E10" s="93">
        <f>B10*0.98</f>
        <v>12549.88</v>
      </c>
      <c r="H10" s="68" t="s">
        <v>33</v>
      </c>
      <c r="I10" s="243">
        <f>J10+M10</f>
        <v>-30</v>
      </c>
      <c r="J10" s="77"/>
      <c r="K10" s="340" t="s">
        <v>99</v>
      </c>
      <c r="L10" s="341"/>
      <c r="M10" s="251">
        <v>-30</v>
      </c>
      <c r="N10" s="61"/>
      <c r="O10" s="45" t="s">
        <v>22</v>
      </c>
      <c r="R10" s="2"/>
    </row>
    <row r="11" spans="1:151" ht="20" customHeight="1" thickBot="1">
      <c r="A11" s="71" t="s">
        <v>26</v>
      </c>
      <c r="B11" s="47">
        <v>6520</v>
      </c>
      <c r="C11" s="84" t="s">
        <v>115</v>
      </c>
      <c r="D11" s="85">
        <f>B11*1.01</f>
        <v>6585.2</v>
      </c>
      <c r="E11" s="86">
        <f>B11*0.99</f>
        <v>6454.8</v>
      </c>
      <c r="H11" s="71" t="s">
        <v>26</v>
      </c>
      <c r="I11" s="243">
        <f>J11+M11</f>
        <v>32</v>
      </c>
      <c r="J11" s="77"/>
      <c r="K11" s="340"/>
      <c r="L11" s="341"/>
      <c r="M11" s="251">
        <v>32</v>
      </c>
      <c r="N11" s="1"/>
      <c r="O11" s="67" t="s">
        <v>13</v>
      </c>
    </row>
    <row r="12" spans="1:151" ht="16" thickBot="1">
      <c r="A12" s="19"/>
      <c r="B12" s="24"/>
      <c r="C12" s="24"/>
      <c r="D12" s="95" t="s">
        <v>112</v>
      </c>
      <c r="E12" s="94" t="s">
        <v>113</v>
      </c>
      <c r="F12" s="60"/>
      <c r="H12" s="19"/>
      <c r="I12" s="60"/>
      <c r="J12" s="24"/>
      <c r="K12" s="19"/>
      <c r="M12" s="60"/>
      <c r="N12" s="1"/>
      <c r="O12" s="1"/>
    </row>
    <row r="13" spans="1:151">
      <c r="A13" s="57"/>
      <c r="B13" s="1"/>
      <c r="E13" s="7"/>
      <c r="F13" s="7"/>
    </row>
    <row r="14" spans="1:151">
      <c r="A14" s="57"/>
      <c r="B14" s="1"/>
      <c r="E14" s="7"/>
      <c r="F14" s="7"/>
      <c r="L14" s="19"/>
      <c r="M14" s="2"/>
    </row>
    <row r="15" spans="1:151">
      <c r="A15" s="57"/>
      <c r="B15" s="1"/>
      <c r="E15" s="7"/>
      <c r="F15" s="7"/>
      <c r="L15" s="19"/>
      <c r="M15" s="2"/>
    </row>
    <row r="16" spans="1:151">
      <c r="A16" s="57"/>
      <c r="B16" s="1"/>
      <c r="E16" s="7"/>
      <c r="F16" s="7"/>
      <c r="L16" s="19"/>
      <c r="M16" s="2"/>
    </row>
    <row r="17" spans="1:13">
      <c r="A17" s="57"/>
      <c r="B17" s="1"/>
      <c r="E17" s="7"/>
      <c r="F17" s="7"/>
      <c r="L17" s="282"/>
      <c r="M17" s="2"/>
    </row>
    <row r="18" spans="1:13" ht="16" thickBot="1"/>
    <row r="19" spans="1:13" ht="16" thickBot="1">
      <c r="A19" s="342" t="s">
        <v>111</v>
      </c>
      <c r="B19" s="349"/>
      <c r="C19" s="349"/>
      <c r="D19" s="343"/>
      <c r="E19" s="342" t="s">
        <v>99</v>
      </c>
      <c r="F19" s="343"/>
      <c r="H19" s="342" t="s">
        <v>110</v>
      </c>
      <c r="I19" s="349"/>
      <c r="J19" s="349"/>
      <c r="K19" s="349"/>
      <c r="L19" s="349"/>
      <c r="M19" s="343"/>
    </row>
    <row r="20" spans="1:13" ht="16" thickBot="1">
      <c r="A20" s="342" t="s">
        <v>28</v>
      </c>
      <c r="B20" s="343"/>
      <c r="C20" s="342" t="s">
        <v>29</v>
      </c>
      <c r="D20" s="343"/>
      <c r="E20" s="73">
        <v>38</v>
      </c>
      <c r="F20" s="72" t="s">
        <v>53</v>
      </c>
      <c r="H20" s="342" t="s">
        <v>28</v>
      </c>
      <c r="I20" s="343"/>
      <c r="J20" s="342" t="s">
        <v>29</v>
      </c>
      <c r="K20" s="349"/>
      <c r="L20" s="349"/>
      <c r="M20" s="343"/>
    </row>
    <row r="21" spans="1:13" ht="16" thickBot="1">
      <c r="A21" s="96"/>
      <c r="B21" s="224"/>
      <c r="C21" s="225" t="s">
        <v>31</v>
      </c>
      <c r="D21" s="226" t="s">
        <v>32</v>
      </c>
      <c r="E21" s="225" t="s">
        <v>31</v>
      </c>
      <c r="F21" s="227" t="s">
        <v>32</v>
      </c>
      <c r="H21" s="96"/>
      <c r="I21" s="224"/>
      <c r="J21" s="225" t="s">
        <v>31</v>
      </c>
      <c r="K21" s="226" t="s">
        <v>32</v>
      </c>
      <c r="L21" s="225" t="s">
        <v>31</v>
      </c>
      <c r="M21" s="227" t="s">
        <v>32</v>
      </c>
    </row>
    <row r="22" spans="1:13" ht="16" thickBot="1">
      <c r="A22" s="68" t="s">
        <v>92</v>
      </c>
      <c r="B22" s="217"/>
      <c r="C22" s="218">
        <f t="shared" ref="C22:D28" si="0">E22+$E$20</f>
        <v>38</v>
      </c>
      <c r="D22" s="218">
        <f t="shared" si="0"/>
        <v>38</v>
      </c>
      <c r="E22" s="222"/>
      <c r="F22" s="219"/>
      <c r="H22" s="68" t="s">
        <v>93</v>
      </c>
      <c r="I22" s="244"/>
      <c r="J22" s="218">
        <f t="shared" ref="J22:K27" si="1">L22+$E$20</f>
        <v>38</v>
      </c>
      <c r="K22" s="218">
        <f t="shared" si="1"/>
        <v>38</v>
      </c>
      <c r="L22" s="221"/>
      <c r="M22" s="219"/>
    </row>
    <row r="23" spans="1:13">
      <c r="A23" s="68" t="s">
        <v>30</v>
      </c>
      <c r="B23" s="74"/>
      <c r="C23" s="218">
        <f t="shared" si="0"/>
        <v>38</v>
      </c>
      <c r="D23" s="218">
        <f t="shared" si="0"/>
        <v>38</v>
      </c>
      <c r="E23" s="222"/>
      <c r="F23" s="219"/>
      <c r="H23" s="68" t="s">
        <v>30</v>
      </c>
      <c r="I23" s="244"/>
      <c r="J23" s="218">
        <f t="shared" si="1"/>
        <v>38</v>
      </c>
      <c r="K23" s="218">
        <f t="shared" si="1"/>
        <v>38</v>
      </c>
      <c r="L23" s="221"/>
      <c r="M23" s="219"/>
    </row>
    <row r="24" spans="1:13">
      <c r="A24" s="78" t="s">
        <v>54</v>
      </c>
      <c r="B24" s="47"/>
      <c r="C24" s="75">
        <f t="shared" si="0"/>
        <v>38</v>
      </c>
      <c r="D24" s="75">
        <f t="shared" si="0"/>
        <v>38</v>
      </c>
      <c r="E24" s="77"/>
      <c r="F24" s="223"/>
      <c r="H24" s="78" t="s">
        <v>54</v>
      </c>
      <c r="I24" s="62"/>
      <c r="J24" s="75">
        <f t="shared" si="1"/>
        <v>38</v>
      </c>
      <c r="K24" s="75">
        <f t="shared" si="1"/>
        <v>38</v>
      </c>
      <c r="L24" s="55"/>
      <c r="M24" s="76"/>
    </row>
    <row r="25" spans="1:13">
      <c r="A25" s="51" t="s">
        <v>61</v>
      </c>
      <c r="B25" s="47">
        <v>1785</v>
      </c>
      <c r="C25" s="75">
        <f t="shared" si="0"/>
        <v>38</v>
      </c>
      <c r="D25" s="75">
        <f t="shared" si="0"/>
        <v>38</v>
      </c>
      <c r="E25" s="77"/>
      <c r="F25" s="223"/>
      <c r="H25" s="51" t="s">
        <v>65</v>
      </c>
      <c r="I25" s="47"/>
      <c r="J25" s="75">
        <f t="shared" si="1"/>
        <v>38</v>
      </c>
      <c r="K25" s="75">
        <f t="shared" si="1"/>
        <v>38</v>
      </c>
      <c r="L25" s="55"/>
      <c r="M25" s="76"/>
    </row>
    <row r="26" spans="1:13">
      <c r="A26" s="51" t="s">
        <v>62</v>
      </c>
      <c r="B26" s="47">
        <v>1683</v>
      </c>
      <c r="C26" s="75">
        <f t="shared" si="0"/>
        <v>38</v>
      </c>
      <c r="D26" s="75">
        <f t="shared" si="0"/>
        <v>38</v>
      </c>
      <c r="E26" s="77"/>
      <c r="F26" s="223"/>
      <c r="H26" s="51" t="s">
        <v>66</v>
      </c>
      <c r="I26" s="62"/>
      <c r="J26" s="75">
        <f t="shared" si="1"/>
        <v>38</v>
      </c>
      <c r="K26" s="75">
        <f t="shared" si="1"/>
        <v>38</v>
      </c>
      <c r="L26" s="55"/>
      <c r="M26" s="76"/>
    </row>
    <row r="27" spans="1:13">
      <c r="A27" s="51" t="s">
        <v>63</v>
      </c>
      <c r="B27" s="47">
        <v>893</v>
      </c>
      <c r="C27" s="75">
        <f t="shared" si="0"/>
        <v>38</v>
      </c>
      <c r="D27" s="75">
        <f t="shared" si="0"/>
        <v>38</v>
      </c>
      <c r="E27" s="55"/>
      <c r="F27" s="76"/>
      <c r="H27" s="51" t="s">
        <v>67</v>
      </c>
      <c r="I27" s="47"/>
      <c r="J27" s="75">
        <f t="shared" si="1"/>
        <v>38</v>
      </c>
      <c r="K27" s="75">
        <f t="shared" si="1"/>
        <v>38</v>
      </c>
      <c r="L27" s="55"/>
      <c r="M27" s="76"/>
    </row>
    <row r="28" spans="1:13" ht="16" thickBot="1">
      <c r="A28" s="58" t="s">
        <v>64</v>
      </c>
      <c r="B28" s="48">
        <v>445</v>
      </c>
      <c r="C28" s="220">
        <f t="shared" si="0"/>
        <v>38</v>
      </c>
      <c r="D28" s="220">
        <f t="shared" si="0"/>
        <v>38</v>
      </c>
      <c r="E28" s="56"/>
      <c r="F28" s="79"/>
      <c r="H28" s="58" t="s">
        <v>68</v>
      </c>
      <c r="I28" s="48"/>
      <c r="J28" s="220">
        <f>L28+$E$20</f>
        <v>38</v>
      </c>
      <c r="K28" s="220">
        <f>M28+$E$20</f>
        <v>38</v>
      </c>
      <c r="L28" s="56"/>
      <c r="M28" s="79"/>
    </row>
    <row r="29" spans="1:13" ht="16" thickBot="1"/>
    <row r="30" spans="1:13" ht="16" thickBot="1">
      <c r="A30" s="132"/>
      <c r="B30" s="132"/>
      <c r="C30" s="132"/>
      <c r="D30" s="132"/>
      <c r="E30" s="346"/>
      <c r="F30" s="346"/>
      <c r="H30" s="342" t="s">
        <v>116</v>
      </c>
      <c r="I30" s="349"/>
      <c r="J30" s="349"/>
      <c r="K30" s="349"/>
      <c r="L30" s="349"/>
      <c r="M30" s="343"/>
    </row>
    <row r="31" spans="1:13" ht="16" thickBot="1">
      <c r="A31" s="346"/>
      <c r="B31" s="346"/>
      <c r="C31" s="346"/>
      <c r="D31" s="346"/>
      <c r="E31" s="132"/>
      <c r="F31" s="132"/>
      <c r="H31" s="342" t="s">
        <v>28</v>
      </c>
      <c r="I31" s="343"/>
      <c r="J31" s="342" t="s">
        <v>29</v>
      </c>
      <c r="K31" s="349"/>
      <c r="L31" s="349"/>
      <c r="M31" s="343"/>
    </row>
    <row r="32" spans="1:13" ht="16" thickBot="1">
      <c r="A32" s="236"/>
      <c r="B32" s="237"/>
      <c r="C32" s="239"/>
      <c r="D32" s="239"/>
      <c r="E32" s="239"/>
      <c r="F32" s="239"/>
      <c r="H32" s="96"/>
      <c r="I32" s="224"/>
      <c r="J32" s="225" t="s">
        <v>31</v>
      </c>
      <c r="K32" s="226" t="s">
        <v>32</v>
      </c>
      <c r="L32" s="225" t="s">
        <v>31</v>
      </c>
      <c r="M32" s="227" t="s">
        <v>32</v>
      </c>
    </row>
    <row r="33" spans="1:13">
      <c r="A33" s="19"/>
      <c r="B33" s="237"/>
      <c r="C33" s="24"/>
      <c r="D33" s="24"/>
      <c r="E33" s="19"/>
      <c r="F33" s="24"/>
      <c r="H33" s="68" t="s">
        <v>94</v>
      </c>
      <c r="I33" s="217">
        <v>711</v>
      </c>
      <c r="J33" s="218">
        <f t="shared" ref="J33:K36" si="2">L33+$E$20</f>
        <v>38</v>
      </c>
      <c r="K33" s="218">
        <f t="shared" si="2"/>
        <v>38</v>
      </c>
      <c r="L33" s="221"/>
      <c r="M33" s="219"/>
    </row>
    <row r="34" spans="1:13">
      <c r="A34" s="19"/>
      <c r="B34" s="24"/>
      <c r="C34" s="24"/>
      <c r="D34" s="24"/>
      <c r="E34" s="19"/>
      <c r="F34" s="24"/>
      <c r="H34" s="51" t="s">
        <v>97</v>
      </c>
      <c r="I34" s="288">
        <v>601</v>
      </c>
      <c r="J34" s="75">
        <f t="shared" si="2"/>
        <v>38</v>
      </c>
      <c r="K34" s="75">
        <f t="shared" si="2"/>
        <v>38</v>
      </c>
      <c r="L34" s="55"/>
      <c r="M34" s="76"/>
    </row>
    <row r="35" spans="1:13">
      <c r="A35" s="19"/>
      <c r="B35" s="24"/>
      <c r="C35" s="24"/>
      <c r="D35" s="24"/>
      <c r="E35" s="24"/>
      <c r="F35" s="24"/>
      <c r="H35" s="51" t="s">
        <v>98</v>
      </c>
      <c r="I35" s="288">
        <v>317</v>
      </c>
      <c r="J35" s="75">
        <f>L35+$E$20</f>
        <v>38</v>
      </c>
      <c r="K35" s="75">
        <f t="shared" si="2"/>
        <v>38</v>
      </c>
      <c r="L35" s="55"/>
      <c r="M35" s="76"/>
    </row>
    <row r="36" spans="1:13" ht="16" thickBot="1">
      <c r="H36" s="289" t="s">
        <v>106</v>
      </c>
      <c r="I36" s="290"/>
      <c r="J36" s="220">
        <f t="shared" si="2"/>
        <v>38</v>
      </c>
      <c r="K36" s="220">
        <f t="shared" si="2"/>
        <v>38</v>
      </c>
      <c r="L36" s="56"/>
      <c r="M36" s="79"/>
    </row>
    <row r="39" spans="1:13" ht="16" thickBot="1">
      <c r="F39" s="24"/>
      <c r="G39" s="24"/>
      <c r="H39" s="24"/>
    </row>
    <row r="40" spans="1:13" ht="18.5" thickBot="1">
      <c r="A40" s="65" t="s">
        <v>36</v>
      </c>
      <c r="B40" s="64"/>
      <c r="F40" s="24"/>
      <c r="G40" s="24"/>
      <c r="H40" s="24"/>
    </row>
    <row r="41" spans="1:13">
      <c r="A41" s="352"/>
      <c r="B41" s="353"/>
      <c r="C41" s="53" t="s">
        <v>114</v>
      </c>
      <c r="F41" s="347"/>
      <c r="G41" s="348"/>
      <c r="H41" s="24"/>
    </row>
    <row r="42" spans="1:13">
      <c r="A42" s="344" t="s">
        <v>37</v>
      </c>
      <c r="B42" s="345"/>
      <c r="C42" s="76"/>
      <c r="F42" s="17"/>
      <c r="G42" s="17"/>
      <c r="H42" s="24"/>
    </row>
    <row r="43" spans="1:13">
      <c r="A43" s="344" t="s">
        <v>38</v>
      </c>
      <c r="B43" s="345"/>
      <c r="C43" s="76"/>
      <c r="F43" s="24"/>
      <c r="G43" s="24"/>
      <c r="H43" s="24"/>
    </row>
    <row r="44" spans="1:13">
      <c r="A44" s="344" t="s">
        <v>39</v>
      </c>
      <c r="B44" s="345"/>
      <c r="C44" s="76"/>
      <c r="F44" s="24"/>
      <c r="G44" s="24"/>
      <c r="H44" s="24"/>
    </row>
    <row r="45" spans="1:13">
      <c r="A45" s="344" t="s">
        <v>40</v>
      </c>
      <c r="B45" s="345"/>
      <c r="C45" s="76"/>
      <c r="F45" s="24"/>
      <c r="G45" s="24"/>
      <c r="H45" s="24"/>
    </row>
    <row r="46" spans="1:13">
      <c r="A46" s="344" t="s">
        <v>42</v>
      </c>
      <c r="B46" s="345"/>
      <c r="C46" s="76"/>
      <c r="F46" s="24"/>
      <c r="G46" s="24"/>
      <c r="H46" s="24"/>
    </row>
    <row r="47" spans="1:13">
      <c r="A47" s="344" t="s">
        <v>43</v>
      </c>
      <c r="B47" s="345"/>
      <c r="C47" s="76"/>
      <c r="F47" s="24"/>
      <c r="G47" s="24"/>
      <c r="H47" s="24"/>
    </row>
    <row r="48" spans="1:13" ht="46.5" customHeight="1" thickBot="1">
      <c r="A48" s="350" t="s">
        <v>44</v>
      </c>
      <c r="B48" s="351"/>
      <c r="C48" s="79"/>
    </row>
  </sheetData>
  <mergeCells count="35">
    <mergeCell ref="A48:B48"/>
    <mergeCell ref="A45:B45"/>
    <mergeCell ref="A44:B44"/>
    <mergeCell ref="A43:B43"/>
    <mergeCell ref="A19:D19"/>
    <mergeCell ref="A20:B20"/>
    <mergeCell ref="C20:D20"/>
    <mergeCell ref="A42:B42"/>
    <mergeCell ref="A41:B41"/>
    <mergeCell ref="A31:B31"/>
    <mergeCell ref="C31:D31"/>
    <mergeCell ref="K11:L11"/>
    <mergeCell ref="K10:L10"/>
    <mergeCell ref="H20:I20"/>
    <mergeCell ref="A46:B46"/>
    <mergeCell ref="A47:B47"/>
    <mergeCell ref="E19:F19"/>
    <mergeCell ref="E30:F30"/>
    <mergeCell ref="F41:G41"/>
    <mergeCell ref="J20:M20"/>
    <mergeCell ref="H30:M30"/>
    <mergeCell ref="H19:M19"/>
    <mergeCell ref="H31:I31"/>
    <mergeCell ref="J31:M31"/>
    <mergeCell ref="B1:D1"/>
    <mergeCell ref="B2:D2"/>
    <mergeCell ref="B3:D3"/>
    <mergeCell ref="F1:H1"/>
    <mergeCell ref="H8:I8"/>
    <mergeCell ref="I1:M1"/>
    <mergeCell ref="F2:H2"/>
    <mergeCell ref="I2:M2"/>
    <mergeCell ref="F3:H3"/>
    <mergeCell ref="I3:M3"/>
    <mergeCell ref="A8:C8"/>
  </mergeCells>
  <phoneticPr fontId="0" type="noConversion"/>
  <conditionalFormatting sqref="C34:D34">
    <cfRule type="cellIs" dxfId="123" priority="69" operator="greaterThan">
      <formula>$B$34+10</formula>
    </cfRule>
    <cfRule type="cellIs" dxfId="122" priority="70" operator="lessThan">
      <formula>$B$34-10</formula>
    </cfRule>
  </conditionalFormatting>
  <conditionalFormatting sqref="C35:D35">
    <cfRule type="cellIs" dxfId="121" priority="65" operator="greaterThan">
      <formula>$B$35+10</formula>
    </cfRule>
    <cfRule type="cellIs" dxfId="120" priority="66" operator="lessThan">
      <formula>$B$35-10</formula>
    </cfRule>
  </conditionalFormatting>
  <conditionalFormatting sqref="D23">
    <cfRule type="cellIs" dxfId="119" priority="87" stopIfTrue="1" operator="greaterThan">
      <formula>$B$23+10</formula>
    </cfRule>
    <cfRule type="cellIs" dxfId="118" priority="88" stopIfTrue="1" operator="lessThan">
      <formula>$B$23-10</formula>
    </cfRule>
  </conditionalFormatting>
  <conditionalFormatting sqref="C24:D24">
    <cfRule type="cellIs" dxfId="117" priority="61" operator="lessThan">
      <formula>$B$24-10</formula>
    </cfRule>
    <cfRule type="cellIs" dxfId="116" priority="62" operator="greaterThan">
      <formula>$B$24+10</formula>
    </cfRule>
  </conditionalFormatting>
  <conditionalFormatting sqref="J23:K23">
    <cfRule type="cellIs" dxfId="115" priority="57" operator="lessThan">
      <formula>$I$23-10</formula>
    </cfRule>
    <cfRule type="cellIs" dxfId="114" priority="58" operator="greaterThan">
      <formula>$I$23+10</formula>
    </cfRule>
  </conditionalFormatting>
  <conditionalFormatting sqref="J24:K24">
    <cfRule type="cellIs" dxfId="113" priority="55" operator="lessThan">
      <formula>$I$24-10</formula>
    </cfRule>
    <cfRule type="cellIs" dxfId="112" priority="56" operator="greaterThan">
      <formula>$I$24+10</formula>
    </cfRule>
  </conditionalFormatting>
  <conditionalFormatting sqref="J25:K25">
    <cfRule type="cellIs" dxfId="111" priority="53" operator="lessThan">
      <formula>$I$25-10</formula>
    </cfRule>
    <cfRule type="cellIs" dxfId="110" priority="54" operator="greaterThan">
      <formula>$I$25+10</formula>
    </cfRule>
  </conditionalFormatting>
  <conditionalFormatting sqref="J26:K26">
    <cfRule type="cellIs" dxfId="109" priority="51" operator="lessThan">
      <formula>$I$26-10</formula>
    </cfRule>
    <cfRule type="cellIs" dxfId="108" priority="52" operator="greaterThan">
      <formula>$I$26+10</formula>
    </cfRule>
  </conditionalFormatting>
  <conditionalFormatting sqref="J27:K27">
    <cfRule type="cellIs" dxfId="107" priority="49" operator="lessThan">
      <formula>$I$27-10</formula>
    </cfRule>
    <cfRule type="cellIs" dxfId="106" priority="50" operator="greaterThan">
      <formula>$I$27+10</formula>
    </cfRule>
  </conditionalFormatting>
  <conditionalFormatting sqref="J28:K28">
    <cfRule type="cellIs" dxfId="105" priority="47" operator="lessThan">
      <formula>$I$28-10</formula>
    </cfRule>
    <cfRule type="cellIs" dxfId="104" priority="48" operator="greaterThan">
      <formula>$I$28+10</formula>
    </cfRule>
  </conditionalFormatting>
  <conditionalFormatting sqref="J34:K34">
    <cfRule type="cellIs" dxfId="103" priority="41" operator="lessThan">
      <formula>$I$34-10</formula>
    </cfRule>
    <cfRule type="cellIs" dxfId="102" priority="42" operator="greaterThan">
      <formula>$I$34+10</formula>
    </cfRule>
  </conditionalFormatting>
  <conditionalFormatting sqref="C23">
    <cfRule type="cellIs" dxfId="101" priority="85" operator="lessThan">
      <formula>$B$23-10</formula>
    </cfRule>
    <cfRule type="cellIs" dxfId="100" priority="86" operator="greaterThan">
      <formula>$B$23+10</formula>
    </cfRule>
  </conditionalFormatting>
  <conditionalFormatting sqref="D22">
    <cfRule type="cellIs" dxfId="99" priority="27" stopIfTrue="1" operator="greaterThan">
      <formula>$B$22+10</formula>
    </cfRule>
    <cfRule type="cellIs" dxfId="98" priority="28" stopIfTrue="1" operator="lessThan">
      <formula>$B$22-10</formula>
    </cfRule>
  </conditionalFormatting>
  <conditionalFormatting sqref="J22:K22">
    <cfRule type="cellIs" dxfId="97" priority="23" operator="lessThan">
      <formula>$I$22-10</formula>
    </cfRule>
    <cfRule type="cellIs" dxfId="96" priority="24" operator="greaterThan">
      <formula>$I$22+10</formula>
    </cfRule>
  </conditionalFormatting>
  <conditionalFormatting sqref="C22">
    <cfRule type="cellIs" dxfId="95" priority="25" operator="lessThan">
      <formula>$B$22-10</formula>
    </cfRule>
    <cfRule type="cellIs" dxfId="94" priority="26" operator="greaterThan">
      <formula>$B$22+10</formula>
    </cfRule>
  </conditionalFormatting>
  <conditionalFormatting sqref="C25:D25">
    <cfRule type="cellIs" dxfId="93" priority="17" operator="lessThan">
      <formula>$B$25-10</formula>
    </cfRule>
    <cfRule type="cellIs" dxfId="92" priority="18" operator="greaterThan">
      <formula>$B$25+10</formula>
    </cfRule>
  </conditionalFormatting>
  <conditionalFormatting sqref="C26:D26">
    <cfRule type="cellIs" dxfId="91" priority="15" operator="lessThan">
      <formula>$B$26-10</formula>
    </cfRule>
    <cfRule type="cellIs" dxfId="90" priority="16" operator="greaterThan">
      <formula>$B$26+10</formula>
    </cfRule>
  </conditionalFormatting>
  <conditionalFormatting sqref="C27:D27">
    <cfRule type="cellIs" dxfId="89" priority="13" operator="lessThan">
      <formula>$B$27-10</formula>
    </cfRule>
    <cfRule type="cellIs" dxfId="88" priority="14" operator="greaterThan">
      <formula>$B$27+10</formula>
    </cfRule>
  </conditionalFormatting>
  <conditionalFormatting sqref="C28:D28">
    <cfRule type="cellIs" dxfId="87" priority="9" operator="lessThan">
      <formula>$B$28-10</formula>
    </cfRule>
    <cfRule type="cellIs" dxfId="86" priority="10" operator="greaterThan">
      <formula>$B$28+10</formula>
    </cfRule>
  </conditionalFormatting>
  <conditionalFormatting sqref="C33:D33">
    <cfRule type="cellIs" dxfId="85" priority="202" operator="lessThan">
      <formula>#REF!-10</formula>
    </cfRule>
    <cfRule type="cellIs" dxfId="84" priority="203" operator="greaterThan">
      <formula>#REF!+10</formula>
    </cfRule>
  </conditionalFormatting>
  <conditionalFormatting sqref="J33:K33">
    <cfRule type="cellIs" dxfId="83" priority="204" operator="lessThan">
      <formula>$I$33-10</formula>
    </cfRule>
    <cfRule type="cellIs" dxfId="82" priority="205" operator="greaterThan">
      <formula>$I$33+10</formula>
    </cfRule>
  </conditionalFormatting>
  <conditionalFormatting sqref="B23">
    <cfRule type="cellIs" dxfId="81" priority="8" operator="greaterThan">
      <formula>$B$25+10</formula>
    </cfRule>
  </conditionalFormatting>
  <conditionalFormatting sqref="B22">
    <cfRule type="cellIs" dxfId="80" priority="7" operator="greaterThan">
      <formula>$B$25+10</formula>
    </cfRule>
  </conditionalFormatting>
  <conditionalFormatting sqref="I11">
    <cfRule type="cellIs" dxfId="79" priority="206" operator="greaterThan">
      <formula>$D$11</formula>
    </cfRule>
    <cfRule type="cellIs" dxfId="78" priority="207" operator="lessThan">
      <formula>$E$11</formula>
    </cfRule>
  </conditionalFormatting>
  <conditionalFormatting sqref="D10">
    <cfRule type="cellIs" dxfId="77" priority="208" stopIfTrue="1" operator="greaterThan">
      <formula>$D$8</formula>
    </cfRule>
  </conditionalFormatting>
  <conditionalFormatting sqref="I10">
    <cfRule type="cellIs" dxfId="76" priority="5" operator="greaterThan">
      <formula>$D$10</formula>
    </cfRule>
    <cfRule type="cellIs" dxfId="75" priority="6" operator="lessThan">
      <formula>$E$10</formula>
    </cfRule>
  </conditionalFormatting>
  <conditionalFormatting sqref="J36:K36">
    <cfRule type="cellIs" dxfId="74" priority="37" operator="lessThan">
      <formula>$I$36-10</formula>
    </cfRule>
    <cfRule type="cellIs" dxfId="73" priority="38" operator="greaterThan">
      <formula>$I$36+10</formula>
    </cfRule>
  </conditionalFormatting>
  <conditionalFormatting sqref="J35">
    <cfRule type="cellIs" dxfId="72" priority="3" operator="lessThan">
      <formula>$I$35-10</formula>
    </cfRule>
    <cfRule type="cellIs" dxfId="71" priority="4" operator="greaterThan">
      <formula>$I$35+10</formula>
    </cfRule>
  </conditionalFormatting>
  <conditionalFormatting sqref="K35">
    <cfRule type="cellIs" dxfId="70" priority="1" operator="lessThan">
      <formula>$I$35-10</formula>
    </cfRule>
    <cfRule type="cellIs" dxfId="69" priority="2" operator="greaterThan">
      <formula>$I$35+10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T24"/>
  <sheetViews>
    <sheetView tabSelected="1" topLeftCell="A4" zoomScale="85" zoomScaleNormal="85" workbookViewId="0">
      <selection activeCell="Q12" sqref="Q12"/>
    </sheetView>
  </sheetViews>
  <sheetFormatPr baseColWidth="10" defaultColWidth="9.23046875" defaultRowHeight="15.5"/>
  <cols>
    <col min="1" max="1" width="11.07421875" bestFit="1" customWidth="1"/>
    <col min="2" max="2" width="6.4609375" customWidth="1"/>
    <col min="3" max="3" width="6.61328125" customWidth="1"/>
    <col min="4" max="4" width="5.69140625" customWidth="1"/>
    <col min="5" max="5" width="5.921875" customWidth="1"/>
    <col min="6" max="6" width="10.921875" customWidth="1"/>
    <col min="7" max="7" width="7" bestFit="1" customWidth="1"/>
    <col min="8" max="8" width="6.4609375" customWidth="1"/>
    <col min="9" max="9" width="8.84375" customWidth="1"/>
    <col min="11" max="11" width="10.23046875" customWidth="1"/>
    <col min="12" max="12" width="2.4609375" customWidth="1"/>
  </cols>
  <sheetData>
    <row r="1" spans="1:150" s="1" customFormat="1" ht="20.5" thickBot="1">
      <c r="A1" s="63" t="s">
        <v>48</v>
      </c>
      <c r="B1" s="316" t="str">
        <f>Synthese!B1</f>
        <v>GINGLIDERS</v>
      </c>
      <c r="C1" s="320"/>
      <c r="E1" s="318" t="s">
        <v>18</v>
      </c>
      <c r="F1" s="319"/>
      <c r="G1" s="321"/>
      <c r="H1" s="316">
        <f>Synthese!F1</f>
        <v>0</v>
      </c>
      <c r="I1" s="317"/>
      <c r="J1" s="317"/>
      <c r="K1" s="317"/>
      <c r="L1" s="320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</row>
    <row r="2" spans="1:150" s="1" customFormat="1" ht="20.5" thickBot="1">
      <c r="A2" s="63" t="s">
        <v>49</v>
      </c>
      <c r="B2" s="316" t="str">
        <f>Synthese!B2</f>
        <v>BOOM 9</v>
      </c>
      <c r="C2" s="320"/>
      <c r="E2" s="318" t="s">
        <v>17</v>
      </c>
      <c r="F2" s="319"/>
      <c r="G2" s="321"/>
      <c r="H2" s="316">
        <f>Synthese!F2</f>
        <v>0</v>
      </c>
      <c r="I2" s="317"/>
      <c r="J2" s="317"/>
      <c r="K2" s="317"/>
      <c r="L2" s="320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</row>
    <row r="3" spans="1:150" s="1" customFormat="1" ht="20.5" thickBot="1">
      <c r="A3" s="46" t="s">
        <v>50</v>
      </c>
      <c r="B3" s="316" t="str">
        <f>Synthese!B3</f>
        <v>MEDIUM</v>
      </c>
      <c r="C3" s="320"/>
      <c r="E3" s="318" t="s">
        <v>19</v>
      </c>
      <c r="F3" s="319"/>
      <c r="G3" s="321"/>
      <c r="H3" s="316">
        <f>Synthese!F3</f>
        <v>0</v>
      </c>
      <c r="I3" s="317"/>
      <c r="J3" s="317"/>
      <c r="K3" s="317"/>
      <c r="L3" s="320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</row>
    <row r="4" spans="1:150">
      <c r="A4" s="1"/>
      <c r="C4" s="1"/>
      <c r="D4" s="1"/>
      <c r="E4" s="363"/>
      <c r="F4" s="363"/>
      <c r="G4" s="363"/>
      <c r="H4" s="364"/>
      <c r="I4" s="364"/>
      <c r="J4" s="364"/>
      <c r="K4" s="364"/>
      <c r="L4" s="364"/>
    </row>
    <row r="5" spans="1:150">
      <c r="A5" s="1"/>
      <c r="C5" s="1"/>
      <c r="D5" s="1"/>
      <c r="E5" s="21"/>
      <c r="F5" s="21"/>
      <c r="G5" s="21"/>
      <c r="H5" s="38"/>
      <c r="I5" s="38"/>
      <c r="J5" s="38"/>
      <c r="K5" s="38"/>
      <c r="L5" s="38"/>
    </row>
    <row r="6" spans="1:150">
      <c r="A6" s="1"/>
      <c r="C6" s="1"/>
      <c r="D6" s="1"/>
      <c r="E6" s="21"/>
      <c r="F6" s="21"/>
      <c r="G6" s="21"/>
      <c r="H6" s="38"/>
      <c r="I6" s="38"/>
      <c r="J6" s="38"/>
      <c r="K6" s="38"/>
      <c r="L6" s="38"/>
    </row>
    <row r="7" spans="1:150">
      <c r="A7" s="3"/>
      <c r="M7" s="43" t="s">
        <v>0</v>
      </c>
    </row>
    <row r="8" spans="1:150">
      <c r="A8" s="102"/>
      <c r="B8" s="102"/>
      <c r="C8" s="102"/>
      <c r="D8" s="102"/>
      <c r="E8" s="102"/>
      <c r="M8" s="44" t="s">
        <v>21</v>
      </c>
    </row>
    <row r="9" spans="1:150">
      <c r="A9" s="31"/>
      <c r="B9" s="31"/>
      <c r="C9" s="31"/>
      <c r="D9" s="31"/>
      <c r="E9" s="31"/>
      <c r="M9" s="45" t="s">
        <v>22</v>
      </c>
    </row>
    <row r="10" spans="1:150">
      <c r="A10" s="252"/>
      <c r="B10" s="252"/>
      <c r="C10" s="252"/>
      <c r="D10" s="252"/>
      <c r="E10" s="252"/>
      <c r="F10" s="252"/>
      <c r="G10" s="252"/>
      <c r="H10" s="252"/>
      <c r="I10" s="252"/>
      <c r="J10" s="252"/>
      <c r="K10" s="252"/>
      <c r="M10" s="67" t="s">
        <v>13</v>
      </c>
    </row>
    <row r="11" spans="1:150" ht="26">
      <c r="A11" s="253" t="s">
        <v>129</v>
      </c>
      <c r="B11" s="254" t="s">
        <v>12</v>
      </c>
      <c r="C11" s="254" t="s">
        <v>117</v>
      </c>
      <c r="D11" s="254" t="s">
        <v>1</v>
      </c>
      <c r="E11" s="254"/>
      <c r="F11" s="255"/>
      <c r="G11" s="256" t="s">
        <v>118</v>
      </c>
      <c r="H11" s="273" t="s">
        <v>119</v>
      </c>
      <c r="I11" s="267" t="s">
        <v>120</v>
      </c>
      <c r="J11" s="362"/>
      <c r="K11" s="362"/>
    </row>
    <row r="12" spans="1:150">
      <c r="A12" s="257" t="s">
        <v>121</v>
      </c>
      <c r="B12" s="265">
        <v>520</v>
      </c>
      <c r="C12" s="265">
        <v>520</v>
      </c>
      <c r="D12" s="265">
        <v>520</v>
      </c>
      <c r="E12" s="258"/>
      <c r="F12" s="258"/>
      <c r="G12" s="269">
        <f>B12-D12</f>
        <v>0</v>
      </c>
      <c r="H12" s="257" t="s">
        <v>122</v>
      </c>
      <c r="I12" s="268" t="s">
        <v>123</v>
      </c>
      <c r="J12" s="361"/>
      <c r="K12" s="361"/>
    </row>
    <row r="13" spans="1:150">
      <c r="J13" s="24"/>
      <c r="K13" s="24"/>
    </row>
    <row r="14" spans="1:150" ht="26">
      <c r="A14" s="253"/>
      <c r="B14" s="254" t="s">
        <v>12</v>
      </c>
      <c r="C14" s="254" t="s">
        <v>117</v>
      </c>
      <c r="D14" s="254" t="s">
        <v>1</v>
      </c>
      <c r="E14" s="254"/>
      <c r="F14" s="255"/>
      <c r="G14" s="256" t="s">
        <v>118</v>
      </c>
      <c r="H14" s="273" t="s">
        <v>119</v>
      </c>
      <c r="I14" s="267" t="s">
        <v>120</v>
      </c>
      <c r="J14" s="362"/>
      <c r="K14" s="362"/>
    </row>
    <row r="15" spans="1:150">
      <c r="A15" s="257" t="s">
        <v>130</v>
      </c>
      <c r="B15" s="266"/>
      <c r="C15" s="266"/>
      <c r="D15" s="266"/>
      <c r="E15" s="258"/>
      <c r="F15" s="258"/>
      <c r="G15" s="270">
        <f>B15-D15</f>
        <v>0</v>
      </c>
      <c r="H15" s="257" t="s">
        <v>122</v>
      </c>
      <c r="I15" s="268" t="s">
        <v>123</v>
      </c>
      <c r="J15" s="361"/>
      <c r="K15" s="361"/>
    </row>
    <row r="16" spans="1:150">
      <c r="A16" s="26" t="s">
        <v>128</v>
      </c>
      <c r="B16" s="75">
        <f>B12-B15</f>
        <v>520</v>
      </c>
      <c r="C16" s="75">
        <f t="shared" ref="C16:D16" si="0">C12-C15</f>
        <v>520</v>
      </c>
      <c r="D16" s="75">
        <f t="shared" si="0"/>
        <v>520</v>
      </c>
      <c r="G16" s="277">
        <f>G12-G15</f>
        <v>0</v>
      </c>
    </row>
    <row r="17" spans="1:15">
      <c r="A17" s="260"/>
      <c r="B17" s="261"/>
      <c r="C17" s="261"/>
      <c r="D17" s="261"/>
      <c r="E17" s="261"/>
      <c r="F17" s="261"/>
      <c r="G17" s="261"/>
      <c r="H17" s="261"/>
      <c r="I17" s="261"/>
      <c r="J17" s="261"/>
      <c r="K17" s="260"/>
    </row>
    <row r="18" spans="1:15" ht="56">
      <c r="A18" s="267" t="s">
        <v>132</v>
      </c>
      <c r="B18" s="356" t="s">
        <v>133</v>
      </c>
      <c r="C18" s="356"/>
      <c r="D18" s="274"/>
      <c r="E18" s="252"/>
      <c r="F18" s="356" t="s">
        <v>133</v>
      </c>
      <c r="G18" s="356"/>
      <c r="I18" s="275" t="s">
        <v>131</v>
      </c>
      <c r="J18" s="356" t="s">
        <v>133</v>
      </c>
      <c r="K18" s="356"/>
      <c r="L18" s="252"/>
      <c r="M18" s="263" t="s">
        <v>124</v>
      </c>
      <c r="N18" s="269">
        <f>F19+G12</f>
        <v>140</v>
      </c>
      <c r="O18" s="259"/>
    </row>
    <row r="19" spans="1:15">
      <c r="A19" s="262" t="s">
        <v>125</v>
      </c>
      <c r="B19" s="357">
        <v>70</v>
      </c>
      <c r="C19" s="358"/>
      <c r="E19" s="262" t="s">
        <v>127</v>
      </c>
      <c r="F19" s="357">
        <v>140</v>
      </c>
      <c r="G19" s="358"/>
      <c r="I19" s="276" t="s">
        <v>126</v>
      </c>
      <c r="J19" s="357">
        <v>70</v>
      </c>
      <c r="K19" s="358"/>
      <c r="L19" s="252"/>
      <c r="M19" s="261"/>
      <c r="N19" s="261"/>
      <c r="O19" s="261"/>
    </row>
    <row r="20" spans="1:15">
      <c r="E20" s="252"/>
      <c r="I20" s="271"/>
      <c r="J20" s="271"/>
      <c r="K20" s="272"/>
      <c r="L20" s="252"/>
      <c r="M20" s="261"/>
      <c r="N20" s="261"/>
      <c r="O20" s="264"/>
    </row>
    <row r="22" spans="1:15" ht="56">
      <c r="A22" s="262" t="s">
        <v>125</v>
      </c>
      <c r="B22" s="359">
        <v>70</v>
      </c>
      <c r="C22" s="360"/>
      <c r="E22" s="262" t="s">
        <v>127</v>
      </c>
      <c r="F22" s="359">
        <v>140</v>
      </c>
      <c r="G22" s="360"/>
      <c r="I22" s="276" t="s">
        <v>126</v>
      </c>
      <c r="J22" s="278">
        <v>70</v>
      </c>
      <c r="K22" s="279"/>
      <c r="M22" s="263" t="s">
        <v>124</v>
      </c>
      <c r="N22" s="270">
        <f>F22+G15</f>
        <v>140</v>
      </c>
    </row>
    <row r="23" spans="1:15">
      <c r="A23" s="26" t="s">
        <v>128</v>
      </c>
      <c r="B23" s="354">
        <f>B19-B22</f>
        <v>0</v>
      </c>
      <c r="C23" s="355"/>
      <c r="D23" s="252"/>
      <c r="F23" s="354">
        <f>F19-F22</f>
        <v>0</v>
      </c>
      <c r="G23" s="355"/>
      <c r="H23" s="271"/>
      <c r="I23" s="272"/>
      <c r="J23" s="354">
        <f>J19-J22</f>
        <v>0</v>
      </c>
      <c r="K23" s="355"/>
      <c r="N23" s="280">
        <f>N18-N22</f>
        <v>0</v>
      </c>
      <c r="O23" s="259" t="s">
        <v>123</v>
      </c>
    </row>
    <row r="24" spans="1:15">
      <c r="H24" s="252"/>
      <c r="I24" s="261"/>
      <c r="J24" s="261"/>
      <c r="K24" s="264"/>
    </row>
  </sheetData>
  <mergeCells count="26">
    <mergeCell ref="B3:C3"/>
    <mergeCell ref="B1:C1"/>
    <mergeCell ref="B2:C2"/>
    <mergeCell ref="E2:G2"/>
    <mergeCell ref="J11:K11"/>
    <mergeCell ref="J12:K12"/>
    <mergeCell ref="J14:K14"/>
    <mergeCell ref="J15:K15"/>
    <mergeCell ref="E1:G1"/>
    <mergeCell ref="H1:L1"/>
    <mergeCell ref="E3:G3"/>
    <mergeCell ref="H3:L3"/>
    <mergeCell ref="E4:G4"/>
    <mergeCell ref="H4:L4"/>
    <mergeCell ref="H2:L2"/>
    <mergeCell ref="B23:C23"/>
    <mergeCell ref="F23:G23"/>
    <mergeCell ref="J23:K23"/>
    <mergeCell ref="J18:K18"/>
    <mergeCell ref="B19:C19"/>
    <mergeCell ref="B22:C22"/>
    <mergeCell ref="F19:G19"/>
    <mergeCell ref="F22:G22"/>
    <mergeCell ref="J19:K19"/>
    <mergeCell ref="B18:C18"/>
    <mergeCell ref="F18:G18"/>
  </mergeCells>
  <phoneticPr fontId="0" type="noConversion"/>
  <conditionalFormatting sqref="B16:D16">
    <cfRule type="cellIs" dxfId="68" priority="13" operator="lessThan">
      <formula>-5</formula>
    </cfRule>
    <cfRule type="cellIs" dxfId="67" priority="14" operator="greaterThan">
      <formula>5</formula>
    </cfRule>
  </conditionalFormatting>
  <conditionalFormatting sqref="G16">
    <cfRule type="cellIs" dxfId="66" priority="9" operator="lessThan">
      <formula>-5</formula>
    </cfRule>
    <cfRule type="cellIs" dxfId="65" priority="10" operator="greaterThan">
      <formula>5</formula>
    </cfRule>
  </conditionalFormatting>
  <conditionalFormatting sqref="B23">
    <cfRule type="cellIs" dxfId="64" priority="7" operator="lessThan">
      <formula>-5</formula>
    </cfRule>
    <cfRule type="cellIs" dxfId="63" priority="8" operator="greaterThan">
      <formula>5</formula>
    </cfRule>
  </conditionalFormatting>
  <conditionalFormatting sqref="F23">
    <cfRule type="cellIs" dxfId="62" priority="5" operator="lessThan">
      <formula>-5</formula>
    </cfRule>
    <cfRule type="cellIs" dxfId="61" priority="6" operator="greaterThan">
      <formula>5</formula>
    </cfRule>
  </conditionalFormatting>
  <conditionalFormatting sqref="N23">
    <cfRule type="cellIs" dxfId="60" priority="1" operator="lessThan">
      <formula>-5</formula>
    </cfRule>
    <cfRule type="cellIs" dxfId="59" priority="2" operator="greaterThan">
      <formula>5</formula>
    </cfRule>
  </conditionalFormatting>
  <conditionalFormatting sqref="J23">
    <cfRule type="cellIs" dxfId="58" priority="3" operator="lessThan">
      <formula>-5</formula>
    </cfRule>
    <cfRule type="cellIs" dxfId="57" priority="4" operator="greaterThan">
      <formula>5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U176"/>
  <sheetViews>
    <sheetView zoomScale="85" zoomScaleNormal="85" workbookViewId="0">
      <selection activeCell="J37" sqref="J37"/>
    </sheetView>
  </sheetViews>
  <sheetFormatPr baseColWidth="10" defaultRowHeight="15.5"/>
  <cols>
    <col min="2" max="2" width="9.53515625" customWidth="1"/>
    <col min="3" max="7" width="6.69140625" customWidth="1"/>
    <col min="8" max="8" width="6.765625" customWidth="1"/>
    <col min="9" max="19" width="6.69140625" customWidth="1"/>
    <col min="20" max="20" width="8.23046875" customWidth="1"/>
    <col min="21" max="22" width="6.69140625" customWidth="1"/>
    <col min="23" max="29" width="6.23046875" customWidth="1"/>
  </cols>
  <sheetData>
    <row r="1" spans="1:151" s="1" customFormat="1" ht="20.5" thickBot="1">
      <c r="A1" s="63" t="s">
        <v>48</v>
      </c>
      <c r="B1" s="316" t="str">
        <f>Synthese!B1</f>
        <v>GINGLIDERS</v>
      </c>
      <c r="C1" s="335"/>
      <c r="D1" s="336"/>
      <c r="F1" s="318" t="s">
        <v>18</v>
      </c>
      <c r="G1" s="319"/>
      <c r="H1" s="321"/>
      <c r="I1" s="316">
        <f>Synthese!F1</f>
        <v>0</v>
      </c>
      <c r="J1" s="335"/>
      <c r="K1" s="335"/>
      <c r="L1" s="335"/>
      <c r="M1" s="336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</row>
    <row r="2" spans="1:151" s="1" customFormat="1" ht="20.5" thickBot="1">
      <c r="A2" s="63" t="s">
        <v>49</v>
      </c>
      <c r="B2" s="316" t="str">
        <f>Synthese!B2</f>
        <v>BOOM 9</v>
      </c>
      <c r="C2" s="335"/>
      <c r="D2" s="336"/>
      <c r="F2" s="318" t="s">
        <v>17</v>
      </c>
      <c r="G2" s="319"/>
      <c r="H2" s="321"/>
      <c r="I2" s="316">
        <f>Synthese!F2</f>
        <v>0</v>
      </c>
      <c r="J2" s="335"/>
      <c r="K2" s="335"/>
      <c r="L2" s="335"/>
      <c r="M2" s="336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</row>
    <row r="3" spans="1:151" s="1" customFormat="1" ht="20.5" thickBot="1">
      <c r="A3" s="46" t="s">
        <v>50</v>
      </c>
      <c r="B3" s="316" t="str">
        <f>Synthese!B3</f>
        <v>MEDIUM</v>
      </c>
      <c r="C3" s="335"/>
      <c r="D3" s="336"/>
      <c r="F3" s="318" t="s">
        <v>19</v>
      </c>
      <c r="G3" s="319"/>
      <c r="H3" s="321"/>
      <c r="I3" s="316">
        <f>Synthese!F3</f>
        <v>0</v>
      </c>
      <c r="J3" s="335"/>
      <c r="K3" s="335"/>
      <c r="L3" s="335"/>
      <c r="M3" s="336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</row>
    <row r="4" spans="1:151" s="1" customFormat="1">
      <c r="B4" s="19"/>
      <c r="F4" s="363"/>
      <c r="G4" s="363"/>
      <c r="H4" s="363"/>
      <c r="I4" s="364"/>
      <c r="J4" s="364"/>
      <c r="K4" s="364"/>
      <c r="L4" s="364"/>
      <c r="M4" s="36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</row>
    <row r="5" spans="1:151" s="1" customFormat="1">
      <c r="B5" s="19"/>
      <c r="F5" s="21"/>
      <c r="G5" s="21"/>
      <c r="H5" s="21"/>
      <c r="I5" s="38"/>
      <c r="J5" s="38"/>
      <c r="K5" s="422" t="s">
        <v>0</v>
      </c>
      <c r="L5" s="422"/>
      <c r="M5" s="38"/>
      <c r="N5" s="346"/>
      <c r="O5" s="346"/>
      <c r="P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</row>
    <row r="6" spans="1:151" s="1" customFormat="1">
      <c r="B6" s="19"/>
      <c r="F6" s="21"/>
      <c r="G6" s="21"/>
      <c r="H6" s="21"/>
      <c r="I6" s="38"/>
      <c r="J6" s="38"/>
      <c r="K6" s="425" t="s">
        <v>21</v>
      </c>
      <c r="L6" s="425"/>
      <c r="M6" s="38"/>
      <c r="N6" s="348"/>
      <c r="O6" s="348"/>
      <c r="P6" s="19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</row>
    <row r="7" spans="1:151" s="1" customFormat="1">
      <c r="A7" s="427"/>
      <c r="B7" s="427"/>
      <c r="C7" s="427"/>
      <c r="D7" s="427"/>
      <c r="G7" s="133"/>
      <c r="H7" s="133"/>
      <c r="I7" s="133"/>
      <c r="J7" s="133"/>
      <c r="K7" s="424" t="s">
        <v>22</v>
      </c>
      <c r="L7" s="424"/>
      <c r="N7" s="347"/>
      <c r="O7" s="347"/>
      <c r="P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</row>
    <row r="8" spans="1:151">
      <c r="A8" s="1"/>
      <c r="B8" s="1"/>
      <c r="C8" s="1"/>
      <c r="D8" s="1"/>
      <c r="E8" s="1"/>
      <c r="F8" s="1"/>
      <c r="G8" s="42"/>
      <c r="H8" s="42"/>
      <c r="I8" s="42"/>
      <c r="J8" s="42"/>
      <c r="K8" s="423" t="s">
        <v>13</v>
      </c>
      <c r="L8" s="423"/>
      <c r="M8" s="1"/>
      <c r="N8" s="347"/>
      <c r="O8" s="347"/>
      <c r="P8" s="24"/>
      <c r="T8" s="1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</row>
    <row r="9" spans="1:151">
      <c r="A9" s="20"/>
      <c r="B9" s="41"/>
      <c r="C9" s="41"/>
      <c r="D9" s="41"/>
      <c r="E9" s="1"/>
      <c r="F9" s="42"/>
      <c r="G9" s="42"/>
      <c r="H9" s="31"/>
      <c r="I9" s="42"/>
      <c r="J9" s="42"/>
      <c r="K9" s="42"/>
      <c r="L9" s="42"/>
      <c r="M9" s="42"/>
      <c r="N9" s="347"/>
      <c r="O9" s="347"/>
      <c r="P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</row>
    <row r="10" spans="1:151">
      <c r="A10" s="20"/>
      <c r="B10" s="41"/>
      <c r="C10" s="41"/>
      <c r="D10" s="41"/>
      <c r="E10" s="1"/>
      <c r="F10" s="42"/>
      <c r="G10" s="42"/>
      <c r="H10" s="31"/>
      <c r="I10" s="42"/>
      <c r="J10" s="42"/>
      <c r="K10" s="42"/>
      <c r="L10" s="42"/>
      <c r="M10" s="42"/>
      <c r="N10" s="245"/>
      <c r="O10" s="245"/>
      <c r="P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</row>
    <row r="11" spans="1:151">
      <c r="A11" s="20"/>
      <c r="B11" s="41"/>
      <c r="C11" s="41"/>
      <c r="D11" s="41"/>
      <c r="E11" s="1"/>
      <c r="F11" s="1"/>
      <c r="G11" s="24"/>
      <c r="H11" s="24"/>
      <c r="I11" s="1"/>
      <c r="J11" s="24"/>
      <c r="K11" s="1"/>
      <c r="L11" s="24"/>
      <c r="M11" s="1"/>
      <c r="O11" s="20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</row>
    <row r="12" spans="1:151">
      <c r="A12" s="20"/>
      <c r="B12" s="41"/>
      <c r="C12" s="41"/>
      <c r="D12" s="41"/>
      <c r="E12" s="1"/>
      <c r="F12" s="1"/>
      <c r="G12" s="24"/>
      <c r="H12" s="24"/>
      <c r="I12" s="1"/>
      <c r="J12" s="24"/>
      <c r="K12" s="1"/>
      <c r="L12" s="24"/>
      <c r="M12" s="1"/>
      <c r="O12" s="20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</row>
    <row r="13" spans="1:151">
      <c r="A13" s="20"/>
      <c r="B13" s="41"/>
      <c r="C13" s="41"/>
      <c r="D13" s="41"/>
      <c r="E13" s="1"/>
      <c r="F13" s="1"/>
      <c r="G13" s="24"/>
      <c r="H13" s="24"/>
      <c r="I13" s="1"/>
      <c r="J13" s="24"/>
      <c r="K13" s="1"/>
      <c r="L13" s="24"/>
      <c r="M13" s="1"/>
      <c r="O13" s="20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</row>
    <row r="14" spans="1:151" ht="16" thickBot="1">
      <c r="A14" s="20"/>
      <c r="B14" s="41"/>
      <c r="C14" s="41"/>
      <c r="D14" s="41"/>
      <c r="E14" s="1"/>
      <c r="F14" s="1"/>
      <c r="G14" s="24"/>
      <c r="H14" s="24"/>
      <c r="I14" s="1"/>
      <c r="J14" s="24"/>
      <c r="K14" s="1"/>
      <c r="L14" s="24"/>
      <c r="M14" s="1"/>
      <c r="O14" s="20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</row>
    <row r="15" spans="1:151" ht="16" thickBot="1">
      <c r="A15" s="20"/>
      <c r="B15" s="41"/>
      <c r="C15" s="41"/>
      <c r="D15" s="41"/>
      <c r="E15" s="1"/>
      <c r="F15" s="1"/>
      <c r="G15" s="24"/>
      <c r="H15" s="24"/>
      <c r="I15" s="1"/>
      <c r="J15" s="24"/>
      <c r="M15" s="1"/>
      <c r="O15" s="20"/>
      <c r="S15" s="118" t="s">
        <v>75</v>
      </c>
      <c r="T15" s="117">
        <v>0</v>
      </c>
      <c r="U15" s="24"/>
      <c r="V15" s="365" t="s">
        <v>108</v>
      </c>
      <c r="W15" s="366"/>
      <c r="X15" s="366"/>
      <c r="Y15" s="367"/>
      <c r="Z15" s="246">
        <v>-32</v>
      </c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</row>
    <row r="16" spans="1:151" ht="16" thickBot="1">
      <c r="A16" s="20"/>
      <c r="B16" s="41"/>
      <c r="C16" s="41"/>
      <c r="D16" s="41"/>
      <c r="E16" s="20"/>
      <c r="G16" s="23"/>
      <c r="H16" s="20"/>
      <c r="J16" s="1"/>
      <c r="O16" s="20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</row>
    <row r="17" spans="1:151" ht="16" thickBot="1">
      <c r="A17" s="19"/>
      <c r="B17" s="41"/>
      <c r="C17" s="430" t="s">
        <v>55</v>
      </c>
      <c r="D17" s="431"/>
      <c r="E17" s="431"/>
      <c r="F17" s="431"/>
      <c r="G17" s="432"/>
      <c r="H17" s="368" t="s">
        <v>76</v>
      </c>
      <c r="I17" s="369"/>
      <c r="J17" s="369"/>
      <c r="K17" s="369"/>
      <c r="L17" s="370"/>
      <c r="M17" s="368" t="s">
        <v>77</v>
      </c>
      <c r="N17" s="369"/>
      <c r="O17" s="369"/>
      <c r="P17" s="369"/>
      <c r="Q17" s="370"/>
      <c r="S17" s="371" t="s">
        <v>100</v>
      </c>
      <c r="T17" s="372"/>
      <c r="U17" s="372"/>
      <c r="V17" s="372"/>
      <c r="W17" s="373"/>
      <c r="Y17" s="371" t="s">
        <v>78</v>
      </c>
      <c r="Z17" s="372"/>
      <c r="AA17" s="372"/>
      <c r="AB17" s="372"/>
      <c r="AC17" s="373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</row>
    <row r="18" spans="1:151" ht="16" thickBot="1">
      <c r="B18" s="101" t="s">
        <v>20</v>
      </c>
      <c r="C18" s="125" t="s">
        <v>87</v>
      </c>
      <c r="D18" s="120" t="s">
        <v>88</v>
      </c>
      <c r="E18" s="120" t="s">
        <v>89</v>
      </c>
      <c r="F18" s="120" t="s">
        <v>86</v>
      </c>
      <c r="G18" s="124" t="s">
        <v>69</v>
      </c>
      <c r="H18" s="122" t="s">
        <v>83</v>
      </c>
      <c r="I18" s="119" t="s">
        <v>84</v>
      </c>
      <c r="J18" s="119" t="s">
        <v>85</v>
      </c>
      <c r="K18" s="119" t="s">
        <v>86</v>
      </c>
      <c r="L18" s="123" t="s">
        <v>2</v>
      </c>
      <c r="M18" s="122" t="s">
        <v>83</v>
      </c>
      <c r="N18" s="119" t="s">
        <v>84</v>
      </c>
      <c r="O18" s="119" t="s">
        <v>85</v>
      </c>
      <c r="P18" s="119" t="s">
        <v>86</v>
      </c>
      <c r="Q18" s="123" t="s">
        <v>2</v>
      </c>
      <c r="S18" s="127" t="s">
        <v>83</v>
      </c>
      <c r="T18" s="128" t="s">
        <v>84</v>
      </c>
      <c r="U18" s="128" t="s">
        <v>85</v>
      </c>
      <c r="V18" s="128" t="s">
        <v>86</v>
      </c>
      <c r="W18" s="129" t="s">
        <v>2</v>
      </c>
      <c r="Y18" s="127" t="s">
        <v>83</v>
      </c>
      <c r="Z18" s="128" t="s">
        <v>84</v>
      </c>
      <c r="AA18" s="128" t="s">
        <v>85</v>
      </c>
      <c r="AB18" s="128" t="s">
        <v>86</v>
      </c>
      <c r="AC18" s="129" t="s">
        <v>2</v>
      </c>
      <c r="AD18" s="24"/>
      <c r="AE18" s="99"/>
      <c r="AF18" s="98"/>
      <c r="AG18" s="24"/>
      <c r="AH18" s="99"/>
    </row>
    <row r="19" spans="1:151">
      <c r="B19" s="126">
        <v>1</v>
      </c>
      <c r="C19" s="283">
        <v>7849</v>
      </c>
      <c r="D19" s="283">
        <v>7823</v>
      </c>
      <c r="E19" s="283">
        <v>7800</v>
      </c>
      <c r="F19" s="284"/>
      <c r="G19" s="283">
        <v>7942</v>
      </c>
      <c r="H19" s="115">
        <f>S19+$T$15+$Z$15</f>
        <v>-32</v>
      </c>
      <c r="I19" s="104">
        <f>T19+$T$15+$Z$15</f>
        <v>-32</v>
      </c>
      <c r="J19" s="104">
        <f>U19+$T$15+$Z$15</f>
        <v>-32</v>
      </c>
      <c r="K19" s="27"/>
      <c r="L19" s="116">
        <f>W19+$T$15+$Z$15</f>
        <v>-32</v>
      </c>
      <c r="M19" s="115">
        <f>Y19+$T$15+$Z$15</f>
        <v>-32</v>
      </c>
      <c r="N19" s="104">
        <f>Z19+$T$15+$Z$15</f>
        <v>-32</v>
      </c>
      <c r="O19" s="104">
        <f>AA19+$T$15+$Z$15</f>
        <v>-32</v>
      </c>
      <c r="P19" s="27"/>
      <c r="Q19" s="116">
        <f>AC19+$T$15+$Z$15</f>
        <v>-32</v>
      </c>
      <c r="S19" s="121"/>
      <c r="T19" s="55"/>
      <c r="U19" s="55"/>
      <c r="V19" s="27"/>
      <c r="W19" s="76"/>
      <c r="Y19" s="121"/>
      <c r="Z19" s="55"/>
      <c r="AA19" s="55"/>
      <c r="AB19" s="27"/>
      <c r="AC19" s="76"/>
      <c r="AD19" s="24"/>
      <c r="AE19" s="24"/>
      <c r="AF19" s="24"/>
      <c r="AG19" s="24"/>
      <c r="AH19" s="24"/>
    </row>
    <row r="20" spans="1:151">
      <c r="B20" s="114">
        <v>2</v>
      </c>
      <c r="C20" s="283">
        <v>7724</v>
      </c>
      <c r="D20" s="283">
        <v>7697</v>
      </c>
      <c r="E20" s="283">
        <v>7673</v>
      </c>
      <c r="F20" s="284"/>
      <c r="G20" s="283">
        <v>7817</v>
      </c>
      <c r="H20" s="115">
        <f t="shared" ref="H20:H36" si="0">S20+$T$15+$Z$15</f>
        <v>-32</v>
      </c>
      <c r="I20" s="104">
        <f t="shared" ref="I20:I26" si="1">T20+$T$15+$Z$15</f>
        <v>-32</v>
      </c>
      <c r="J20" s="104">
        <f t="shared" ref="J20:J36" si="2">U20+$T$15+$Z$15</f>
        <v>-32</v>
      </c>
      <c r="K20" s="27"/>
      <c r="L20" s="116">
        <f t="shared" ref="L20:L26" si="3">W20+$T$15+$Z$15</f>
        <v>-32</v>
      </c>
      <c r="M20" s="115">
        <f t="shared" ref="M20:M36" si="4">Y20+$T$15+$Z$15</f>
        <v>-32</v>
      </c>
      <c r="N20" s="104">
        <f t="shared" ref="N20:N26" si="5">Z20+$T$15+$Z$15</f>
        <v>-32</v>
      </c>
      <c r="O20" s="104">
        <f t="shared" ref="O20:O36" si="6">AA20+$T$15+$Z$15</f>
        <v>-32</v>
      </c>
      <c r="P20" s="27"/>
      <c r="Q20" s="116">
        <f t="shared" ref="Q20:Q26" si="7">AC20+$T$15+$Z$15</f>
        <v>-32</v>
      </c>
      <c r="S20" s="121"/>
      <c r="T20" s="55"/>
      <c r="U20" s="55"/>
      <c r="V20" s="27"/>
      <c r="W20" s="76"/>
      <c r="Y20" s="121"/>
      <c r="Z20" s="55"/>
      <c r="AA20" s="55"/>
      <c r="AB20" s="27"/>
      <c r="AC20" s="76"/>
      <c r="AD20" s="24"/>
      <c r="AE20" s="24"/>
      <c r="AF20" s="24"/>
      <c r="AG20" s="24"/>
      <c r="AH20" s="24"/>
    </row>
    <row r="21" spans="1:151">
      <c r="B21" s="114">
        <v>3</v>
      </c>
      <c r="C21" s="283">
        <v>7686</v>
      </c>
      <c r="D21" s="283">
        <v>7659</v>
      </c>
      <c r="E21" s="283">
        <v>7636</v>
      </c>
      <c r="F21" s="284"/>
      <c r="G21" s="283">
        <v>7778</v>
      </c>
      <c r="H21" s="115">
        <f t="shared" si="0"/>
        <v>-32</v>
      </c>
      <c r="I21" s="104">
        <f t="shared" si="1"/>
        <v>-32</v>
      </c>
      <c r="J21" s="104">
        <f t="shared" si="2"/>
        <v>-32</v>
      </c>
      <c r="K21" s="27"/>
      <c r="L21" s="116">
        <f t="shared" si="3"/>
        <v>-32</v>
      </c>
      <c r="M21" s="115">
        <f t="shared" si="4"/>
        <v>-32</v>
      </c>
      <c r="N21" s="104">
        <f t="shared" si="5"/>
        <v>-32</v>
      </c>
      <c r="O21" s="104">
        <f t="shared" si="6"/>
        <v>-32</v>
      </c>
      <c r="P21" s="27"/>
      <c r="Q21" s="116">
        <f t="shared" si="7"/>
        <v>-32</v>
      </c>
      <c r="S21" s="121"/>
      <c r="T21" s="55"/>
      <c r="U21" s="55"/>
      <c r="V21" s="27"/>
      <c r="W21" s="76"/>
      <c r="Y21" s="121"/>
      <c r="Z21" s="55"/>
      <c r="AA21" s="55"/>
      <c r="AB21" s="27"/>
      <c r="AC21" s="76"/>
      <c r="AD21" s="24"/>
      <c r="AE21" s="24"/>
      <c r="AF21" s="24"/>
      <c r="AG21" s="24"/>
      <c r="AH21" s="24"/>
    </row>
    <row r="22" spans="1:151">
      <c r="B22" s="114">
        <v>4</v>
      </c>
      <c r="C22" s="283">
        <v>7740</v>
      </c>
      <c r="D22" s="283">
        <v>7716</v>
      </c>
      <c r="E22" s="283">
        <v>7694</v>
      </c>
      <c r="F22" s="284"/>
      <c r="G22" s="283">
        <v>7832</v>
      </c>
      <c r="H22" s="115">
        <f t="shared" si="0"/>
        <v>-32</v>
      </c>
      <c r="I22" s="104">
        <f t="shared" si="1"/>
        <v>-32</v>
      </c>
      <c r="J22" s="104">
        <f t="shared" si="2"/>
        <v>-32</v>
      </c>
      <c r="K22" s="27"/>
      <c r="L22" s="116">
        <f t="shared" si="3"/>
        <v>-32</v>
      </c>
      <c r="M22" s="115">
        <f t="shared" si="4"/>
        <v>-32</v>
      </c>
      <c r="N22" s="104">
        <f t="shared" si="5"/>
        <v>-32</v>
      </c>
      <c r="O22" s="104">
        <f t="shared" si="6"/>
        <v>-32</v>
      </c>
      <c r="P22" s="27"/>
      <c r="Q22" s="116">
        <f t="shared" si="7"/>
        <v>-32</v>
      </c>
      <c r="S22" s="121"/>
      <c r="T22" s="55"/>
      <c r="U22" s="55"/>
      <c r="V22" s="27"/>
      <c r="W22" s="76"/>
      <c r="Y22" s="121"/>
      <c r="Z22" s="55"/>
      <c r="AA22" s="55"/>
      <c r="AB22" s="27"/>
      <c r="AC22" s="76"/>
      <c r="AD22" s="24"/>
      <c r="AE22" s="24"/>
      <c r="AF22" s="24"/>
      <c r="AG22" s="24"/>
      <c r="AH22" s="24"/>
    </row>
    <row r="23" spans="1:151">
      <c r="B23" s="114">
        <v>5</v>
      </c>
      <c r="C23" s="283">
        <v>7639</v>
      </c>
      <c r="D23" s="283">
        <v>7615</v>
      </c>
      <c r="E23" s="283">
        <v>7596</v>
      </c>
      <c r="F23" s="284"/>
      <c r="G23" s="283">
        <v>7736</v>
      </c>
      <c r="H23" s="115">
        <f t="shared" si="0"/>
        <v>-32</v>
      </c>
      <c r="I23" s="104">
        <f t="shared" si="1"/>
        <v>-32</v>
      </c>
      <c r="J23" s="104">
        <f t="shared" si="2"/>
        <v>-32</v>
      </c>
      <c r="K23" s="27"/>
      <c r="L23" s="116">
        <f t="shared" si="3"/>
        <v>-32</v>
      </c>
      <c r="M23" s="115">
        <f t="shared" si="4"/>
        <v>-32</v>
      </c>
      <c r="N23" s="104">
        <f t="shared" si="5"/>
        <v>-32</v>
      </c>
      <c r="O23" s="104">
        <f t="shared" si="6"/>
        <v>-32</v>
      </c>
      <c r="P23" s="27"/>
      <c r="Q23" s="116">
        <f t="shared" si="7"/>
        <v>-32</v>
      </c>
      <c r="S23" s="121"/>
      <c r="T23" s="55"/>
      <c r="U23" s="55"/>
      <c r="V23" s="27"/>
      <c r="W23" s="76"/>
      <c r="Y23" s="121"/>
      <c r="Z23" s="55"/>
      <c r="AA23" s="55"/>
      <c r="AB23" s="27"/>
      <c r="AC23" s="76"/>
      <c r="AD23" s="24"/>
      <c r="AE23" s="24"/>
      <c r="AF23" s="24"/>
      <c r="AG23" s="24"/>
      <c r="AH23" s="24"/>
    </row>
    <row r="24" spans="1:151">
      <c r="B24" s="114">
        <v>6</v>
      </c>
      <c r="C24" s="283">
        <v>7506</v>
      </c>
      <c r="D24" s="283">
        <v>7483</v>
      </c>
      <c r="E24" s="283">
        <v>7467</v>
      </c>
      <c r="F24" s="284"/>
      <c r="G24" s="283">
        <v>7605</v>
      </c>
      <c r="H24" s="115">
        <f t="shared" si="0"/>
        <v>-32</v>
      </c>
      <c r="I24" s="104">
        <f t="shared" si="1"/>
        <v>-32</v>
      </c>
      <c r="J24" s="104">
        <f t="shared" si="2"/>
        <v>-32</v>
      </c>
      <c r="K24" s="27"/>
      <c r="L24" s="116">
        <f t="shared" si="3"/>
        <v>-32</v>
      </c>
      <c r="M24" s="115">
        <f t="shared" si="4"/>
        <v>-32</v>
      </c>
      <c r="N24" s="104">
        <f t="shared" si="5"/>
        <v>-32</v>
      </c>
      <c r="O24" s="104">
        <f t="shared" si="6"/>
        <v>-32</v>
      </c>
      <c r="P24" s="27"/>
      <c r="Q24" s="116">
        <f t="shared" si="7"/>
        <v>-32</v>
      </c>
      <c r="S24" s="121"/>
      <c r="T24" s="55"/>
      <c r="U24" s="55"/>
      <c r="V24" s="27"/>
      <c r="W24" s="76"/>
      <c r="Y24" s="121"/>
      <c r="Z24" s="55"/>
      <c r="AA24" s="55"/>
      <c r="AB24" s="27"/>
      <c r="AC24" s="76"/>
      <c r="AD24" s="24"/>
      <c r="AE24" s="24"/>
      <c r="AF24" s="24"/>
      <c r="AG24" s="24"/>
      <c r="AH24" s="24"/>
    </row>
    <row r="25" spans="1:151">
      <c r="B25" s="114">
        <v>7</v>
      </c>
      <c r="C25" s="283">
        <v>7440</v>
      </c>
      <c r="D25" s="283">
        <v>7420</v>
      </c>
      <c r="E25" s="283">
        <v>7405</v>
      </c>
      <c r="F25" s="284"/>
      <c r="G25" s="283">
        <v>7531</v>
      </c>
      <c r="H25" s="115">
        <f t="shared" si="0"/>
        <v>-32</v>
      </c>
      <c r="I25" s="104">
        <f t="shared" si="1"/>
        <v>-32</v>
      </c>
      <c r="J25" s="104">
        <f t="shared" si="2"/>
        <v>-32</v>
      </c>
      <c r="K25" s="27"/>
      <c r="L25" s="116">
        <f t="shared" si="3"/>
        <v>-32</v>
      </c>
      <c r="M25" s="115">
        <f t="shared" si="4"/>
        <v>-32</v>
      </c>
      <c r="N25" s="104">
        <f t="shared" si="5"/>
        <v>-32</v>
      </c>
      <c r="O25" s="104">
        <f t="shared" si="6"/>
        <v>-32</v>
      </c>
      <c r="P25" s="27"/>
      <c r="Q25" s="116">
        <f t="shared" si="7"/>
        <v>-32</v>
      </c>
      <c r="S25" s="121"/>
      <c r="T25" s="55"/>
      <c r="U25" s="55"/>
      <c r="V25" s="27"/>
      <c r="W25" s="76"/>
      <c r="Y25" s="121"/>
      <c r="Z25" s="55"/>
      <c r="AA25" s="55"/>
      <c r="AB25" s="27"/>
      <c r="AC25" s="76"/>
      <c r="AD25" s="24"/>
      <c r="AE25" s="24"/>
      <c r="AF25" s="24"/>
      <c r="AG25" s="24"/>
      <c r="AH25" s="24"/>
    </row>
    <row r="26" spans="1:151">
      <c r="B26" s="114">
        <v>8</v>
      </c>
      <c r="C26" s="283">
        <v>7462</v>
      </c>
      <c r="D26" s="283">
        <v>7447</v>
      </c>
      <c r="E26" s="283">
        <v>7433</v>
      </c>
      <c r="F26" s="284"/>
      <c r="G26" s="283">
        <v>7539</v>
      </c>
      <c r="H26" s="115">
        <f t="shared" si="0"/>
        <v>-32</v>
      </c>
      <c r="I26" s="104">
        <f t="shared" si="1"/>
        <v>-32</v>
      </c>
      <c r="J26" s="104">
        <f t="shared" si="2"/>
        <v>-32</v>
      </c>
      <c r="K26" s="27"/>
      <c r="L26" s="116">
        <f t="shared" si="3"/>
        <v>-32</v>
      </c>
      <c r="M26" s="115">
        <f t="shared" si="4"/>
        <v>-32</v>
      </c>
      <c r="N26" s="104">
        <f t="shared" si="5"/>
        <v>-32</v>
      </c>
      <c r="O26" s="104">
        <f t="shared" si="6"/>
        <v>-32</v>
      </c>
      <c r="P26" s="27"/>
      <c r="Q26" s="116">
        <f t="shared" si="7"/>
        <v>-32</v>
      </c>
      <c r="S26" s="121"/>
      <c r="T26" s="55"/>
      <c r="U26" s="55"/>
      <c r="V26" s="27"/>
      <c r="W26" s="76"/>
      <c r="Y26" s="121"/>
      <c r="Z26" s="55"/>
      <c r="AA26" s="55"/>
      <c r="AB26" s="27"/>
      <c r="AC26" s="76"/>
      <c r="AD26" s="24"/>
      <c r="AE26" s="24"/>
      <c r="AF26" s="24"/>
      <c r="AG26" s="24"/>
      <c r="AH26" s="24"/>
    </row>
    <row r="27" spans="1:151">
      <c r="B27" s="114">
        <v>9</v>
      </c>
      <c r="C27" s="283">
        <v>7246</v>
      </c>
      <c r="D27" s="285"/>
      <c r="E27" s="283">
        <v>7239</v>
      </c>
      <c r="F27" s="284"/>
      <c r="G27" s="286"/>
      <c r="H27" s="115">
        <f t="shared" si="0"/>
        <v>-32</v>
      </c>
      <c r="I27" s="27"/>
      <c r="J27" s="104">
        <f t="shared" si="2"/>
        <v>-32</v>
      </c>
      <c r="K27" s="27"/>
      <c r="L27" s="238"/>
      <c r="M27" s="115">
        <f t="shared" si="4"/>
        <v>-32</v>
      </c>
      <c r="N27" s="27"/>
      <c r="O27" s="104">
        <f t="shared" si="6"/>
        <v>-32</v>
      </c>
      <c r="P27" s="27"/>
      <c r="Q27" s="238"/>
      <c r="S27" s="121"/>
      <c r="T27" s="27"/>
      <c r="U27" s="55"/>
      <c r="V27" s="27"/>
      <c r="W27" s="238"/>
      <c r="Y27" s="121"/>
      <c r="Z27" s="27"/>
      <c r="AA27" s="55"/>
      <c r="AB27" s="27"/>
      <c r="AC27" s="238"/>
      <c r="AD27" s="24"/>
      <c r="AE27" s="24"/>
      <c r="AF27" s="24"/>
      <c r="AG27" s="24"/>
      <c r="AH27" s="24"/>
    </row>
    <row r="28" spans="1:151">
      <c r="B28" s="114">
        <v>10</v>
      </c>
      <c r="C28" s="283">
        <v>7200</v>
      </c>
      <c r="D28" s="285"/>
      <c r="E28" s="283">
        <v>7195</v>
      </c>
      <c r="F28" s="284"/>
      <c r="G28" s="286"/>
      <c r="H28" s="115">
        <f t="shared" si="0"/>
        <v>-32</v>
      </c>
      <c r="I28" s="27"/>
      <c r="J28" s="104">
        <f t="shared" si="2"/>
        <v>-32</v>
      </c>
      <c r="K28" s="27"/>
      <c r="L28" s="238"/>
      <c r="M28" s="115">
        <f t="shared" si="4"/>
        <v>-32</v>
      </c>
      <c r="N28" s="27"/>
      <c r="O28" s="104">
        <f t="shared" si="6"/>
        <v>-32</v>
      </c>
      <c r="P28" s="27"/>
      <c r="Q28" s="238"/>
      <c r="S28" s="121"/>
      <c r="T28" s="27"/>
      <c r="U28" s="55"/>
      <c r="V28" s="27"/>
      <c r="W28" s="238"/>
      <c r="Y28" s="121"/>
      <c r="Z28" s="27"/>
      <c r="AA28" s="55"/>
      <c r="AB28" s="27"/>
      <c r="AC28" s="238"/>
      <c r="AD28" s="24"/>
      <c r="AE28" s="24"/>
      <c r="AF28" s="24"/>
      <c r="AG28" s="24"/>
      <c r="AH28" s="24"/>
    </row>
    <row r="29" spans="1:151">
      <c r="B29" s="114">
        <v>11</v>
      </c>
      <c r="C29" s="283">
        <v>7121</v>
      </c>
      <c r="D29" s="285"/>
      <c r="E29" s="283">
        <v>7123</v>
      </c>
      <c r="F29" s="284"/>
      <c r="G29" s="286"/>
      <c r="H29" s="115">
        <f t="shared" si="0"/>
        <v>-32</v>
      </c>
      <c r="I29" s="27"/>
      <c r="J29" s="104">
        <f t="shared" si="2"/>
        <v>-32</v>
      </c>
      <c r="K29" s="27"/>
      <c r="L29" s="238"/>
      <c r="M29" s="115">
        <f t="shared" si="4"/>
        <v>-32</v>
      </c>
      <c r="N29" s="27"/>
      <c r="O29" s="104">
        <f t="shared" si="6"/>
        <v>-32</v>
      </c>
      <c r="P29" s="27"/>
      <c r="Q29" s="238"/>
      <c r="S29" s="121"/>
      <c r="T29" s="27"/>
      <c r="U29" s="55"/>
      <c r="V29" s="27"/>
      <c r="W29" s="238"/>
      <c r="Y29" s="121"/>
      <c r="Z29" s="27"/>
      <c r="AA29" s="55"/>
      <c r="AB29" s="27"/>
      <c r="AC29" s="238"/>
      <c r="AD29" s="24"/>
      <c r="AE29" s="24"/>
      <c r="AF29" s="24"/>
      <c r="AG29" s="24"/>
      <c r="AH29" s="24"/>
    </row>
    <row r="30" spans="1:151">
      <c r="B30" s="114">
        <v>12</v>
      </c>
      <c r="C30" s="283">
        <v>7109</v>
      </c>
      <c r="D30" s="285"/>
      <c r="E30" s="283">
        <v>7111</v>
      </c>
      <c r="F30" s="284"/>
      <c r="G30" s="286"/>
      <c r="H30" s="115">
        <f t="shared" si="0"/>
        <v>-32</v>
      </c>
      <c r="I30" s="27"/>
      <c r="J30" s="104">
        <f t="shared" si="2"/>
        <v>-32</v>
      </c>
      <c r="K30" s="27"/>
      <c r="L30" s="238"/>
      <c r="M30" s="115">
        <f t="shared" si="4"/>
        <v>-32</v>
      </c>
      <c r="N30" s="27"/>
      <c r="O30" s="104">
        <f t="shared" si="6"/>
        <v>-32</v>
      </c>
      <c r="P30" s="27"/>
      <c r="Q30" s="238"/>
      <c r="S30" s="121"/>
      <c r="T30" s="27"/>
      <c r="U30" s="55"/>
      <c r="V30" s="27"/>
      <c r="W30" s="238"/>
      <c r="Y30" s="121"/>
      <c r="Z30" s="27"/>
      <c r="AA30" s="55"/>
      <c r="AB30" s="27"/>
      <c r="AC30" s="238"/>
      <c r="AD30" s="24"/>
      <c r="AE30" s="24"/>
      <c r="AF30" s="24"/>
      <c r="AG30" s="24"/>
      <c r="AH30" s="24"/>
    </row>
    <row r="31" spans="1:151">
      <c r="B31" s="114">
        <v>13</v>
      </c>
      <c r="C31" s="283">
        <v>7040</v>
      </c>
      <c r="D31" s="285"/>
      <c r="E31" s="283">
        <v>7040</v>
      </c>
      <c r="F31" s="284"/>
      <c r="G31" s="286"/>
      <c r="H31" s="115">
        <f t="shared" si="0"/>
        <v>-32</v>
      </c>
      <c r="I31" s="27"/>
      <c r="J31" s="104">
        <f t="shared" si="2"/>
        <v>-32</v>
      </c>
      <c r="K31" s="27"/>
      <c r="L31" s="238"/>
      <c r="M31" s="115">
        <f t="shared" si="4"/>
        <v>-32</v>
      </c>
      <c r="N31" s="27"/>
      <c r="O31" s="104">
        <f t="shared" si="6"/>
        <v>-32</v>
      </c>
      <c r="P31" s="27"/>
      <c r="Q31" s="238"/>
      <c r="S31" s="121"/>
      <c r="T31" s="27"/>
      <c r="U31" s="55"/>
      <c r="V31" s="27"/>
      <c r="W31" s="238"/>
      <c r="Y31" s="121"/>
      <c r="Z31" s="27"/>
      <c r="AA31" s="55"/>
      <c r="AB31" s="27"/>
      <c r="AC31" s="238"/>
      <c r="AD31" s="24"/>
      <c r="AE31" s="24"/>
      <c r="AF31" s="24"/>
      <c r="AG31" s="24"/>
      <c r="AH31" s="24"/>
    </row>
    <row r="32" spans="1:151">
      <c r="B32" s="114">
        <v>14</v>
      </c>
      <c r="C32" s="283">
        <v>7019</v>
      </c>
      <c r="D32" s="285"/>
      <c r="E32" s="283">
        <v>7021</v>
      </c>
      <c r="F32" s="284"/>
      <c r="G32" s="286"/>
      <c r="H32" s="115">
        <f t="shared" si="0"/>
        <v>-32</v>
      </c>
      <c r="I32" s="27"/>
      <c r="J32" s="104">
        <f t="shared" si="2"/>
        <v>-32</v>
      </c>
      <c r="K32" s="27"/>
      <c r="L32" s="238"/>
      <c r="M32" s="115">
        <f t="shared" si="4"/>
        <v>-32</v>
      </c>
      <c r="N32" s="27"/>
      <c r="O32" s="104">
        <f t="shared" si="6"/>
        <v>-32</v>
      </c>
      <c r="P32" s="27"/>
      <c r="Q32" s="238"/>
      <c r="S32" s="121"/>
      <c r="T32" s="27"/>
      <c r="U32" s="55"/>
      <c r="V32" s="27"/>
      <c r="W32" s="238"/>
      <c r="Y32" s="121"/>
      <c r="Z32" s="27"/>
      <c r="AA32" s="55"/>
      <c r="AB32" s="27"/>
      <c r="AC32" s="238"/>
      <c r="AD32" s="24"/>
      <c r="AE32" s="24"/>
      <c r="AF32" s="24"/>
      <c r="AG32" s="24"/>
      <c r="AH32" s="24"/>
    </row>
    <row r="33" spans="1:34">
      <c r="B33" s="114">
        <v>15</v>
      </c>
      <c r="C33" s="283">
        <v>7018</v>
      </c>
      <c r="D33" s="285"/>
      <c r="E33" s="283">
        <v>7018</v>
      </c>
      <c r="F33" s="284"/>
      <c r="G33" s="286"/>
      <c r="H33" s="115">
        <f t="shared" si="0"/>
        <v>-32</v>
      </c>
      <c r="I33" s="27"/>
      <c r="J33" s="104">
        <f t="shared" si="2"/>
        <v>-32</v>
      </c>
      <c r="K33" s="27"/>
      <c r="L33" s="238"/>
      <c r="M33" s="115">
        <f t="shared" si="4"/>
        <v>-32</v>
      </c>
      <c r="N33" s="27"/>
      <c r="O33" s="104">
        <f t="shared" si="6"/>
        <v>-32</v>
      </c>
      <c r="P33" s="27"/>
      <c r="Q33" s="238"/>
      <c r="S33" s="121"/>
      <c r="T33" s="27"/>
      <c r="U33" s="55"/>
      <c r="V33" s="27"/>
      <c r="W33" s="238"/>
      <c r="Y33" s="121"/>
      <c r="Z33" s="27"/>
      <c r="AA33" s="55"/>
      <c r="AB33" s="27"/>
      <c r="AC33" s="238"/>
      <c r="AD33" s="24"/>
      <c r="AE33" s="24"/>
      <c r="AF33" s="24"/>
      <c r="AG33" s="24"/>
      <c r="AH33" s="24"/>
    </row>
    <row r="34" spans="1:34">
      <c r="B34" s="114">
        <v>16</v>
      </c>
      <c r="C34" s="283">
        <v>7043</v>
      </c>
      <c r="D34" s="285"/>
      <c r="E34" s="283">
        <v>7038</v>
      </c>
      <c r="F34" s="284"/>
      <c r="G34" s="286"/>
      <c r="H34" s="115">
        <f t="shared" si="0"/>
        <v>-32</v>
      </c>
      <c r="I34" s="27"/>
      <c r="J34" s="104">
        <f t="shared" si="2"/>
        <v>-32</v>
      </c>
      <c r="K34" s="27"/>
      <c r="L34" s="238"/>
      <c r="M34" s="115">
        <f t="shared" si="4"/>
        <v>-32</v>
      </c>
      <c r="N34" s="27"/>
      <c r="O34" s="104">
        <f t="shared" si="6"/>
        <v>-32</v>
      </c>
      <c r="P34" s="27"/>
      <c r="Q34" s="238"/>
      <c r="S34" s="121"/>
      <c r="T34" s="27"/>
      <c r="U34" s="55"/>
      <c r="V34" s="27"/>
      <c r="W34" s="238"/>
      <c r="Y34" s="121"/>
      <c r="Z34" s="27"/>
      <c r="AA34" s="55"/>
      <c r="AB34" s="27"/>
      <c r="AC34" s="238"/>
      <c r="AD34" s="24"/>
      <c r="AE34" s="24"/>
      <c r="AF34" s="24"/>
      <c r="AG34" s="24"/>
      <c r="AH34" s="24"/>
    </row>
    <row r="35" spans="1:34">
      <c r="B35" s="114">
        <v>17</v>
      </c>
      <c r="C35" s="283">
        <v>6813</v>
      </c>
      <c r="D35" s="285"/>
      <c r="E35" s="283">
        <v>6813</v>
      </c>
      <c r="F35" s="284"/>
      <c r="G35" s="286"/>
      <c r="H35" s="115">
        <f t="shared" si="0"/>
        <v>-32</v>
      </c>
      <c r="I35" s="27"/>
      <c r="J35" s="104">
        <f t="shared" si="2"/>
        <v>-32</v>
      </c>
      <c r="K35" s="27"/>
      <c r="L35" s="238"/>
      <c r="M35" s="115">
        <f t="shared" si="4"/>
        <v>-32</v>
      </c>
      <c r="N35" s="27"/>
      <c r="O35" s="104">
        <f t="shared" si="6"/>
        <v>-32</v>
      </c>
      <c r="P35" s="27"/>
      <c r="Q35" s="238"/>
      <c r="S35" s="121"/>
      <c r="T35" s="27"/>
      <c r="U35" s="55"/>
      <c r="V35" s="27"/>
      <c r="W35" s="238"/>
      <c r="Y35" s="121"/>
      <c r="Z35" s="27"/>
      <c r="AA35" s="55"/>
      <c r="AB35" s="27"/>
      <c r="AC35" s="238"/>
      <c r="AD35" s="24"/>
      <c r="AE35" s="24"/>
      <c r="AF35" s="24"/>
      <c r="AG35" s="24"/>
      <c r="AH35" s="24"/>
    </row>
    <row r="36" spans="1:34" ht="16" thickBot="1">
      <c r="B36" s="114">
        <v>18</v>
      </c>
      <c r="C36" s="283">
        <v>6789</v>
      </c>
      <c r="D36" s="287"/>
      <c r="E36" s="283">
        <v>6787</v>
      </c>
      <c r="F36" s="284"/>
      <c r="G36" s="283">
        <v>6851</v>
      </c>
      <c r="H36" s="115">
        <f t="shared" si="0"/>
        <v>-32</v>
      </c>
      <c r="I36" s="27"/>
      <c r="J36" s="104">
        <f t="shared" si="2"/>
        <v>-32</v>
      </c>
      <c r="K36" s="27"/>
      <c r="L36" s="116">
        <f>W36+$T$15+$Z$15</f>
        <v>-32</v>
      </c>
      <c r="M36" s="115">
        <f t="shared" si="4"/>
        <v>-32</v>
      </c>
      <c r="N36" s="27"/>
      <c r="O36" s="104">
        <f t="shared" si="6"/>
        <v>-32</v>
      </c>
      <c r="P36" s="27"/>
      <c r="Q36" s="116">
        <f>AC36+$T$15+$Z$15</f>
        <v>-32</v>
      </c>
      <c r="S36" s="121"/>
      <c r="T36" s="27"/>
      <c r="U36" s="55"/>
      <c r="V36" s="27"/>
      <c r="W36" s="55"/>
      <c r="Y36" s="121"/>
      <c r="Z36" s="27"/>
      <c r="AA36" s="55"/>
      <c r="AB36" s="27"/>
      <c r="AC36" s="55"/>
      <c r="AD36" s="24"/>
      <c r="AE36" s="24"/>
      <c r="AF36" s="24"/>
      <c r="AG36" s="24"/>
      <c r="AH36" s="24"/>
    </row>
    <row r="37" spans="1:34" ht="53" customHeight="1">
      <c r="T37" s="98"/>
      <c r="U37" s="99"/>
      <c r="V37" s="24"/>
      <c r="W37" s="98"/>
      <c r="X37" s="99"/>
      <c r="Y37" s="24"/>
      <c r="Z37" s="100"/>
      <c r="AA37" s="24"/>
      <c r="AB37" s="98"/>
      <c r="AC37" s="98"/>
      <c r="AD37" s="24"/>
      <c r="AE37" s="99"/>
      <c r="AF37" s="98"/>
      <c r="AG37" s="24"/>
      <c r="AH37" s="99"/>
    </row>
    <row r="38" spans="1:34" ht="15.5" customHeight="1" thickBot="1">
      <c r="B38" s="133"/>
      <c r="C38" s="102"/>
      <c r="D38" s="102"/>
      <c r="E38" s="102"/>
      <c r="F38" s="102"/>
      <c r="T38" s="24"/>
      <c r="U38" s="24"/>
      <c r="V38" s="24"/>
      <c r="W38" s="24"/>
      <c r="X38" s="24"/>
      <c r="Y38" s="24"/>
      <c r="Z38" s="19"/>
      <c r="AA38" s="24"/>
      <c r="AB38" s="24"/>
      <c r="AC38" s="24"/>
      <c r="AD38" s="24"/>
      <c r="AE38" s="24"/>
      <c r="AF38" s="24"/>
      <c r="AG38" s="24"/>
      <c r="AH38" s="24"/>
    </row>
    <row r="39" spans="1:34" ht="18" customHeight="1">
      <c r="A39" s="406" t="s">
        <v>79</v>
      </c>
      <c r="B39" s="407"/>
      <c r="C39" s="132"/>
      <c r="D39" s="132"/>
      <c r="E39" s="31"/>
      <c r="F39" s="31"/>
      <c r="T39" s="24"/>
      <c r="U39" s="24"/>
      <c r="V39" s="24"/>
      <c r="W39" s="24"/>
      <c r="X39" s="24"/>
      <c r="Y39" s="24"/>
      <c r="Z39" s="19"/>
      <c r="AA39" s="24"/>
      <c r="AB39" s="24"/>
      <c r="AC39" s="24"/>
      <c r="AD39" s="24"/>
      <c r="AE39" s="24"/>
      <c r="AF39" s="24"/>
      <c r="AG39" s="24"/>
      <c r="AH39" s="24"/>
    </row>
    <row r="40" spans="1:34" ht="16" thickBot="1">
      <c r="A40" s="408"/>
      <c r="B40" s="409"/>
      <c r="C40" s="131"/>
      <c r="D40" s="132"/>
      <c r="E40" s="19"/>
      <c r="P40" s="43" t="s">
        <v>0</v>
      </c>
      <c r="T40" s="24"/>
      <c r="U40" s="24"/>
      <c r="V40" s="24"/>
      <c r="W40" s="24"/>
      <c r="X40" s="24"/>
      <c r="Y40" s="24"/>
      <c r="Z40" s="19"/>
      <c r="AA40" s="24"/>
      <c r="AB40" s="24"/>
      <c r="AC40" s="24"/>
      <c r="AD40" s="24"/>
      <c r="AE40" s="24"/>
      <c r="AF40" s="24"/>
      <c r="AG40" s="24"/>
      <c r="AH40" s="24"/>
    </row>
    <row r="41" spans="1:34" ht="16" thickBot="1">
      <c r="A41" s="68" t="s">
        <v>12</v>
      </c>
      <c r="B41" s="130">
        <v>520</v>
      </c>
      <c r="C41" s="24"/>
      <c r="D41" s="24"/>
      <c r="E41" s="24"/>
      <c r="P41" s="44" t="s">
        <v>21</v>
      </c>
      <c r="T41" s="24"/>
      <c r="U41" s="24"/>
      <c r="V41" s="24"/>
      <c r="W41" s="24"/>
      <c r="X41" s="24"/>
      <c r="Y41" s="24"/>
      <c r="Z41" s="19"/>
      <c r="AA41" s="24"/>
      <c r="AB41" s="24"/>
      <c r="AC41" s="24"/>
      <c r="AD41" s="24"/>
      <c r="AE41" s="24"/>
      <c r="AF41" s="24"/>
      <c r="AG41" s="24"/>
      <c r="AH41" s="24"/>
    </row>
    <row r="42" spans="1:34" ht="16" thickBot="1">
      <c r="A42" s="51" t="s">
        <v>23</v>
      </c>
      <c r="B42" s="130">
        <v>520</v>
      </c>
      <c r="C42" s="24"/>
      <c r="D42" s="24"/>
      <c r="E42" s="24"/>
      <c r="P42" s="19"/>
      <c r="T42" s="24"/>
      <c r="U42" s="24"/>
      <c r="V42" s="24"/>
      <c r="W42" s="24"/>
      <c r="X42" s="24"/>
      <c r="Y42" s="24"/>
      <c r="Z42" s="19"/>
      <c r="AA42" s="24"/>
      <c r="AB42" s="24"/>
      <c r="AC42" s="24"/>
      <c r="AD42" s="24"/>
      <c r="AE42" s="24"/>
      <c r="AF42" s="24"/>
      <c r="AG42" s="24"/>
      <c r="AH42" s="24"/>
    </row>
    <row r="43" spans="1:34" ht="16" thickBot="1">
      <c r="A43" s="52" t="s">
        <v>1</v>
      </c>
      <c r="B43" s="130">
        <v>520</v>
      </c>
      <c r="C43" s="24"/>
      <c r="D43" s="24"/>
      <c r="E43" s="24"/>
      <c r="T43" s="24"/>
      <c r="U43" s="24"/>
      <c r="V43" s="24"/>
      <c r="W43" s="24"/>
      <c r="X43" s="24"/>
      <c r="Y43" s="24"/>
      <c r="Z43" s="19"/>
      <c r="AA43" s="24"/>
      <c r="AB43" s="24"/>
      <c r="AC43" s="24"/>
      <c r="AD43" s="24"/>
      <c r="AE43" s="24"/>
      <c r="AF43" s="24"/>
      <c r="AG43" s="24"/>
      <c r="AH43" s="24"/>
    </row>
    <row r="44" spans="1:34" ht="43" customHeight="1" thickBot="1">
      <c r="C44" s="410" t="s">
        <v>70</v>
      </c>
      <c r="D44" s="411"/>
      <c r="E44" s="412"/>
      <c r="F44" s="410" t="s">
        <v>80</v>
      </c>
      <c r="G44" s="411"/>
      <c r="H44" s="412"/>
      <c r="J44" s="413" t="s">
        <v>73</v>
      </c>
      <c r="K44" s="414"/>
      <c r="L44" s="415"/>
      <c r="M44" s="413" t="s">
        <v>71</v>
      </c>
      <c r="N44" s="414"/>
      <c r="O44" s="415"/>
      <c r="P44" s="24"/>
      <c r="Q44" s="24"/>
      <c r="R44" s="241"/>
      <c r="S44" s="241"/>
      <c r="T44" s="106"/>
      <c r="U44" s="24"/>
      <c r="V44" s="24"/>
      <c r="W44" s="24"/>
      <c r="X44" s="24"/>
      <c r="Y44" s="24"/>
      <c r="Z44" s="19"/>
      <c r="AA44" s="24"/>
      <c r="AB44" s="24"/>
      <c r="AC44" s="24"/>
      <c r="AD44" s="24"/>
      <c r="AE44" s="24"/>
      <c r="AF44" s="24"/>
      <c r="AG44" s="24"/>
      <c r="AH44" s="24"/>
    </row>
    <row r="45" spans="1:34">
      <c r="B45" s="113" t="s">
        <v>20</v>
      </c>
      <c r="C45" s="107" t="s">
        <v>90</v>
      </c>
      <c r="D45" s="108" t="s">
        <v>90</v>
      </c>
      <c r="E45" s="109" t="s">
        <v>72</v>
      </c>
      <c r="F45" s="111" t="s">
        <v>91</v>
      </c>
      <c r="G45" s="112" t="s">
        <v>91</v>
      </c>
      <c r="H45" s="53" t="s">
        <v>74</v>
      </c>
      <c r="J45" s="107" t="s">
        <v>90</v>
      </c>
      <c r="K45" s="108" t="s">
        <v>90</v>
      </c>
      <c r="L45" s="109" t="s">
        <v>72</v>
      </c>
      <c r="M45" s="111" t="s">
        <v>91</v>
      </c>
      <c r="N45" s="112" t="s">
        <v>91</v>
      </c>
      <c r="O45" s="53" t="s">
        <v>74</v>
      </c>
      <c r="P45" s="98"/>
      <c r="Q45" s="24"/>
      <c r="R45" s="99"/>
      <c r="S45" s="346"/>
      <c r="T45" s="346"/>
      <c r="U45" s="346"/>
      <c r="V45" s="346"/>
      <c r="W45" s="346"/>
      <c r="X45" s="24"/>
      <c r="Y45" s="346"/>
      <c r="Z45" s="346"/>
      <c r="AA45" s="346"/>
      <c r="AB45" s="346"/>
      <c r="AC45" s="346"/>
      <c r="AD45" s="100"/>
      <c r="AE45" s="24"/>
      <c r="AF45" s="24"/>
      <c r="AG45" s="24"/>
      <c r="AH45" s="24"/>
    </row>
    <row r="46" spans="1:34">
      <c r="B46" s="114">
        <v>1</v>
      </c>
      <c r="C46" s="110">
        <f t="shared" ref="C46:C63" si="8">AVERAGE(C19:D19)+$B$41</f>
        <v>8356</v>
      </c>
      <c r="D46" s="82">
        <f>AVERAGE(H19:I19)</f>
        <v>-32</v>
      </c>
      <c r="E46" s="80">
        <f>C46-D46</f>
        <v>8388</v>
      </c>
      <c r="F46" s="110">
        <f t="shared" ref="F46:F62" si="9">AVERAGE(E19:G19)+$B$43</f>
        <v>8391</v>
      </c>
      <c r="G46" s="103">
        <f>AVERAGE(J19:L19)</f>
        <v>-32</v>
      </c>
      <c r="H46" s="80">
        <f>F46-G46</f>
        <v>8423</v>
      </c>
      <c r="J46" s="110">
        <f t="shared" ref="J46:J63" si="10">AVERAGE(C19:D19)+$B$41</f>
        <v>8356</v>
      </c>
      <c r="K46" s="82">
        <f>AVERAGE(M19:N19)</f>
        <v>-32</v>
      </c>
      <c r="L46" s="80">
        <f>J46-K46</f>
        <v>8388</v>
      </c>
      <c r="M46" s="110">
        <f t="shared" ref="M46:M62" si="11">AVERAGE(E19:G19)+$B$43</f>
        <v>8391</v>
      </c>
      <c r="N46" s="103">
        <f>AVERAGE(O19:Q19)</f>
        <v>-32</v>
      </c>
      <c r="O46" s="80">
        <f>M46-N46</f>
        <v>8423</v>
      </c>
      <c r="P46" s="24"/>
      <c r="Q46" s="24"/>
      <c r="R46" s="24"/>
      <c r="S46" s="240"/>
      <c r="T46" s="240"/>
      <c r="U46" s="240"/>
      <c r="V46" s="240"/>
      <c r="W46" s="240"/>
      <c r="X46" s="24"/>
      <c r="Y46" s="240"/>
      <c r="Z46" s="240"/>
      <c r="AA46" s="240"/>
      <c r="AB46" s="240"/>
      <c r="AC46" s="240"/>
      <c r="AD46" s="19"/>
      <c r="AE46" s="24"/>
      <c r="AF46" s="24"/>
      <c r="AG46" s="24"/>
      <c r="AH46" s="24"/>
    </row>
    <row r="47" spans="1:34">
      <c r="B47" s="114">
        <v>2</v>
      </c>
      <c r="C47" s="110">
        <f t="shared" si="8"/>
        <v>8230.5</v>
      </c>
      <c r="D47" s="82">
        <f t="shared" ref="D47:D63" si="12">AVERAGE(H20:I20)</f>
        <v>-32</v>
      </c>
      <c r="E47" s="80">
        <f>C47-D47</f>
        <v>8262.5</v>
      </c>
      <c r="F47" s="110">
        <f t="shared" si="9"/>
        <v>8265</v>
      </c>
      <c r="G47" s="103">
        <f t="shared" ref="G47:G63" si="13">AVERAGE(J20:L20)</f>
        <v>-32</v>
      </c>
      <c r="H47" s="80">
        <f>F47-G47</f>
        <v>8297</v>
      </c>
      <c r="J47" s="110">
        <f t="shared" si="10"/>
        <v>8230.5</v>
      </c>
      <c r="K47" s="82">
        <f t="shared" ref="K47:K63" si="14">AVERAGE(M20:N20)</f>
        <v>-32</v>
      </c>
      <c r="L47" s="80">
        <f>J47-K47</f>
        <v>8262.5</v>
      </c>
      <c r="M47" s="110">
        <f t="shared" si="11"/>
        <v>8265</v>
      </c>
      <c r="N47" s="103">
        <f t="shared" ref="N47:N63" si="15">AVERAGE(O20:Q20)</f>
        <v>-32</v>
      </c>
      <c r="O47" s="80">
        <f>M47-N47</f>
        <v>8297</v>
      </c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19"/>
      <c r="AE47" s="24"/>
      <c r="AF47" s="24"/>
      <c r="AG47" s="24"/>
      <c r="AH47" s="24"/>
    </row>
    <row r="48" spans="1:34">
      <c r="B48" s="114">
        <v>3</v>
      </c>
      <c r="C48" s="110">
        <f t="shared" si="8"/>
        <v>8192.5</v>
      </c>
      <c r="D48" s="82">
        <f t="shared" si="12"/>
        <v>-32</v>
      </c>
      <c r="E48" s="80">
        <f t="shared" ref="E48:E63" si="16">C48-D48</f>
        <v>8224.5</v>
      </c>
      <c r="F48" s="110">
        <f t="shared" si="9"/>
        <v>8227</v>
      </c>
      <c r="G48" s="103">
        <f t="shared" si="13"/>
        <v>-32</v>
      </c>
      <c r="H48" s="80">
        <f t="shared" ref="H48:H63" si="17">F48-G48</f>
        <v>8259</v>
      </c>
      <c r="J48" s="110">
        <f t="shared" si="10"/>
        <v>8192.5</v>
      </c>
      <c r="K48" s="82">
        <f t="shared" si="14"/>
        <v>-32</v>
      </c>
      <c r="L48" s="80">
        <f t="shared" ref="L48:L63" si="18">J48-K48</f>
        <v>8224.5</v>
      </c>
      <c r="M48" s="110">
        <f t="shared" si="11"/>
        <v>8227</v>
      </c>
      <c r="N48" s="103">
        <f t="shared" si="15"/>
        <v>-32</v>
      </c>
      <c r="O48" s="80">
        <f t="shared" ref="O48:O63" si="19">M48-N48</f>
        <v>8259</v>
      </c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19"/>
      <c r="AE48" s="24"/>
      <c r="AF48" s="24"/>
      <c r="AG48" s="24"/>
      <c r="AH48" s="24"/>
    </row>
    <row r="49" spans="1:151">
      <c r="B49" s="114">
        <v>4</v>
      </c>
      <c r="C49" s="110">
        <f t="shared" si="8"/>
        <v>8248</v>
      </c>
      <c r="D49" s="82">
        <f t="shared" si="12"/>
        <v>-32</v>
      </c>
      <c r="E49" s="80">
        <f t="shared" si="16"/>
        <v>8280</v>
      </c>
      <c r="F49" s="110">
        <f t="shared" si="9"/>
        <v>8283</v>
      </c>
      <c r="G49" s="103">
        <f t="shared" si="13"/>
        <v>-32</v>
      </c>
      <c r="H49" s="80">
        <f t="shared" si="17"/>
        <v>8315</v>
      </c>
      <c r="J49" s="110">
        <f t="shared" si="10"/>
        <v>8248</v>
      </c>
      <c r="K49" s="82">
        <f t="shared" si="14"/>
        <v>-32</v>
      </c>
      <c r="L49" s="80">
        <f t="shared" si="18"/>
        <v>8280</v>
      </c>
      <c r="M49" s="110">
        <f t="shared" si="11"/>
        <v>8283</v>
      </c>
      <c r="N49" s="103">
        <f t="shared" si="15"/>
        <v>-32</v>
      </c>
      <c r="O49" s="80">
        <f t="shared" si="19"/>
        <v>8315</v>
      </c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19"/>
      <c r="AE49" s="24"/>
      <c r="AF49" s="24"/>
      <c r="AG49" s="24"/>
      <c r="AH49" s="24"/>
    </row>
    <row r="50" spans="1:151">
      <c r="B50" s="114">
        <v>5</v>
      </c>
      <c r="C50" s="110">
        <f t="shared" si="8"/>
        <v>8147</v>
      </c>
      <c r="D50" s="82">
        <f t="shared" si="12"/>
        <v>-32</v>
      </c>
      <c r="E50" s="80">
        <f t="shared" si="16"/>
        <v>8179</v>
      </c>
      <c r="F50" s="110">
        <f t="shared" si="9"/>
        <v>8186</v>
      </c>
      <c r="G50" s="103">
        <f t="shared" si="13"/>
        <v>-32</v>
      </c>
      <c r="H50" s="80">
        <f t="shared" si="17"/>
        <v>8218</v>
      </c>
      <c r="J50" s="110">
        <f t="shared" si="10"/>
        <v>8147</v>
      </c>
      <c r="K50" s="82">
        <f t="shared" si="14"/>
        <v>-32</v>
      </c>
      <c r="L50" s="80">
        <f t="shared" si="18"/>
        <v>8179</v>
      </c>
      <c r="M50" s="110">
        <f t="shared" si="11"/>
        <v>8186</v>
      </c>
      <c r="N50" s="103">
        <f t="shared" si="15"/>
        <v>-32</v>
      </c>
      <c r="O50" s="80">
        <f t="shared" si="19"/>
        <v>8218</v>
      </c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19"/>
      <c r="AE50" s="24"/>
      <c r="AF50" s="24"/>
      <c r="AG50" s="24"/>
      <c r="AH50" s="24"/>
    </row>
    <row r="51" spans="1:151">
      <c r="B51" s="114">
        <v>6</v>
      </c>
      <c r="C51" s="110">
        <f t="shared" si="8"/>
        <v>8014.5</v>
      </c>
      <c r="D51" s="82">
        <f t="shared" si="12"/>
        <v>-32</v>
      </c>
      <c r="E51" s="80">
        <f t="shared" si="16"/>
        <v>8046.5</v>
      </c>
      <c r="F51" s="110">
        <f t="shared" si="9"/>
        <v>8056</v>
      </c>
      <c r="G51" s="103">
        <f t="shared" si="13"/>
        <v>-32</v>
      </c>
      <c r="H51" s="80">
        <f t="shared" si="17"/>
        <v>8088</v>
      </c>
      <c r="J51" s="110">
        <f t="shared" si="10"/>
        <v>8014.5</v>
      </c>
      <c r="K51" s="82">
        <f t="shared" si="14"/>
        <v>-32</v>
      </c>
      <c r="L51" s="80">
        <f t="shared" si="18"/>
        <v>8046.5</v>
      </c>
      <c r="M51" s="110">
        <f t="shared" si="11"/>
        <v>8056</v>
      </c>
      <c r="N51" s="103">
        <f t="shared" si="15"/>
        <v>-32</v>
      </c>
      <c r="O51" s="80">
        <f t="shared" si="19"/>
        <v>8088</v>
      </c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19"/>
      <c r="AE51" s="24"/>
      <c r="AF51" s="24"/>
      <c r="AG51" s="24"/>
      <c r="AH51" s="24"/>
    </row>
    <row r="52" spans="1:151">
      <c r="B52" s="114">
        <v>7</v>
      </c>
      <c r="C52" s="110">
        <f t="shared" si="8"/>
        <v>7950</v>
      </c>
      <c r="D52" s="82">
        <f t="shared" si="12"/>
        <v>-32</v>
      </c>
      <c r="E52" s="80">
        <f t="shared" si="16"/>
        <v>7982</v>
      </c>
      <c r="F52" s="110">
        <f t="shared" si="9"/>
        <v>7988</v>
      </c>
      <c r="G52" s="103">
        <f t="shared" si="13"/>
        <v>-32</v>
      </c>
      <c r="H52" s="80">
        <f t="shared" si="17"/>
        <v>8020</v>
      </c>
      <c r="J52" s="110">
        <f t="shared" si="10"/>
        <v>7950</v>
      </c>
      <c r="K52" s="82">
        <f t="shared" si="14"/>
        <v>-32</v>
      </c>
      <c r="L52" s="80">
        <f t="shared" si="18"/>
        <v>7982</v>
      </c>
      <c r="M52" s="110">
        <f t="shared" si="11"/>
        <v>7988</v>
      </c>
      <c r="N52" s="103">
        <f t="shared" si="15"/>
        <v>-32</v>
      </c>
      <c r="O52" s="80">
        <f t="shared" si="19"/>
        <v>8020</v>
      </c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19"/>
      <c r="AE52" s="24"/>
      <c r="AF52" s="24"/>
      <c r="AG52" s="24"/>
      <c r="AH52" s="24"/>
    </row>
    <row r="53" spans="1:151">
      <c r="B53" s="114">
        <v>8</v>
      </c>
      <c r="C53" s="110">
        <f t="shared" si="8"/>
        <v>7974.5</v>
      </c>
      <c r="D53" s="82">
        <f t="shared" si="12"/>
        <v>-32</v>
      </c>
      <c r="E53" s="80">
        <f t="shared" si="16"/>
        <v>8006.5</v>
      </c>
      <c r="F53" s="110">
        <f t="shared" si="9"/>
        <v>8006</v>
      </c>
      <c r="G53" s="103">
        <f t="shared" si="13"/>
        <v>-32</v>
      </c>
      <c r="H53" s="80">
        <f t="shared" si="17"/>
        <v>8038</v>
      </c>
      <c r="J53" s="110">
        <f t="shared" si="10"/>
        <v>7974.5</v>
      </c>
      <c r="K53" s="82">
        <f t="shared" si="14"/>
        <v>-32</v>
      </c>
      <c r="L53" s="80">
        <f t="shared" si="18"/>
        <v>8006.5</v>
      </c>
      <c r="M53" s="110">
        <f t="shared" si="11"/>
        <v>8006</v>
      </c>
      <c r="N53" s="103">
        <f t="shared" si="15"/>
        <v>-32</v>
      </c>
      <c r="O53" s="80">
        <f t="shared" si="19"/>
        <v>8038</v>
      </c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19"/>
      <c r="AE53" s="24"/>
      <c r="AF53" s="24"/>
      <c r="AG53" s="24"/>
      <c r="AH53" s="24"/>
    </row>
    <row r="54" spans="1:151">
      <c r="B54" s="114">
        <v>9</v>
      </c>
      <c r="C54" s="110">
        <f t="shared" si="8"/>
        <v>7766</v>
      </c>
      <c r="D54" s="82">
        <f t="shared" si="12"/>
        <v>-32</v>
      </c>
      <c r="E54" s="80">
        <f t="shared" si="16"/>
        <v>7798</v>
      </c>
      <c r="F54" s="110">
        <f t="shared" si="9"/>
        <v>7759</v>
      </c>
      <c r="G54" s="103">
        <f t="shared" si="13"/>
        <v>-32</v>
      </c>
      <c r="H54" s="80">
        <f t="shared" si="17"/>
        <v>7791</v>
      </c>
      <c r="J54" s="110">
        <f t="shared" si="10"/>
        <v>7766</v>
      </c>
      <c r="K54" s="82">
        <f t="shared" si="14"/>
        <v>-32</v>
      </c>
      <c r="L54" s="80">
        <f t="shared" si="18"/>
        <v>7798</v>
      </c>
      <c r="M54" s="110">
        <f t="shared" si="11"/>
        <v>7759</v>
      </c>
      <c r="N54" s="103">
        <f t="shared" si="15"/>
        <v>-32</v>
      </c>
      <c r="O54" s="80">
        <f t="shared" si="19"/>
        <v>7791</v>
      </c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19"/>
      <c r="AE54" s="24"/>
      <c r="AF54" s="24"/>
      <c r="AG54" s="24"/>
      <c r="AH54" s="24"/>
    </row>
    <row r="55" spans="1:151">
      <c r="B55" s="114">
        <v>10</v>
      </c>
      <c r="C55" s="110">
        <f t="shared" si="8"/>
        <v>7720</v>
      </c>
      <c r="D55" s="82">
        <f t="shared" si="12"/>
        <v>-32</v>
      </c>
      <c r="E55" s="80">
        <f t="shared" si="16"/>
        <v>7752</v>
      </c>
      <c r="F55" s="110">
        <f t="shared" si="9"/>
        <v>7715</v>
      </c>
      <c r="G55" s="103">
        <f t="shared" si="13"/>
        <v>-32</v>
      </c>
      <c r="H55" s="80">
        <f t="shared" si="17"/>
        <v>7747</v>
      </c>
      <c r="J55" s="110">
        <f t="shared" si="10"/>
        <v>7720</v>
      </c>
      <c r="K55" s="82">
        <f t="shared" si="14"/>
        <v>-32</v>
      </c>
      <c r="L55" s="80">
        <f t="shared" si="18"/>
        <v>7752</v>
      </c>
      <c r="M55" s="110">
        <f t="shared" si="11"/>
        <v>7715</v>
      </c>
      <c r="N55" s="103">
        <f t="shared" si="15"/>
        <v>-32</v>
      </c>
      <c r="O55" s="80">
        <f t="shared" si="19"/>
        <v>7747</v>
      </c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19"/>
      <c r="AE55" s="24"/>
      <c r="AF55" s="24"/>
      <c r="AG55" s="24"/>
      <c r="AH55" s="24"/>
    </row>
    <row r="56" spans="1:151">
      <c r="B56" s="114">
        <v>11</v>
      </c>
      <c r="C56" s="110">
        <f t="shared" si="8"/>
        <v>7641</v>
      </c>
      <c r="D56" s="82">
        <f t="shared" si="12"/>
        <v>-32</v>
      </c>
      <c r="E56" s="80">
        <f t="shared" si="16"/>
        <v>7673</v>
      </c>
      <c r="F56" s="110">
        <f t="shared" si="9"/>
        <v>7643</v>
      </c>
      <c r="G56" s="103">
        <f t="shared" si="13"/>
        <v>-32</v>
      </c>
      <c r="H56" s="80">
        <f t="shared" si="17"/>
        <v>7675</v>
      </c>
      <c r="J56" s="110">
        <f t="shared" si="10"/>
        <v>7641</v>
      </c>
      <c r="K56" s="82">
        <f t="shared" si="14"/>
        <v>-32</v>
      </c>
      <c r="L56" s="80">
        <f t="shared" si="18"/>
        <v>7673</v>
      </c>
      <c r="M56" s="110">
        <f t="shared" si="11"/>
        <v>7643</v>
      </c>
      <c r="N56" s="103">
        <f t="shared" si="15"/>
        <v>-32</v>
      </c>
      <c r="O56" s="80">
        <f t="shared" si="19"/>
        <v>7675</v>
      </c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19"/>
      <c r="AE56" s="24"/>
      <c r="AF56" s="24"/>
      <c r="AG56" s="24"/>
      <c r="AH56" s="24"/>
    </row>
    <row r="57" spans="1:151" s="2" customFormat="1">
      <c r="B57" s="114">
        <v>12</v>
      </c>
      <c r="C57" s="110">
        <f t="shared" si="8"/>
        <v>7629</v>
      </c>
      <c r="D57" s="82">
        <f t="shared" si="12"/>
        <v>-32</v>
      </c>
      <c r="E57" s="80">
        <f t="shared" si="16"/>
        <v>7661</v>
      </c>
      <c r="F57" s="110">
        <f t="shared" si="9"/>
        <v>7631</v>
      </c>
      <c r="G57" s="103">
        <f t="shared" si="13"/>
        <v>-32</v>
      </c>
      <c r="H57" s="80">
        <f t="shared" si="17"/>
        <v>7663</v>
      </c>
      <c r="J57" s="110">
        <f t="shared" si="10"/>
        <v>7629</v>
      </c>
      <c r="K57" s="82">
        <f t="shared" si="14"/>
        <v>-32</v>
      </c>
      <c r="L57" s="80">
        <f t="shared" si="18"/>
        <v>7661</v>
      </c>
      <c r="M57" s="110">
        <f t="shared" si="11"/>
        <v>7631</v>
      </c>
      <c r="N57" s="103">
        <f t="shared" si="15"/>
        <v>-32</v>
      </c>
      <c r="O57" s="80">
        <f t="shared" si="19"/>
        <v>7663</v>
      </c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19"/>
      <c r="AE57" s="24"/>
    </row>
    <row r="58" spans="1:151" s="2" customFormat="1">
      <c r="B58" s="114">
        <v>13</v>
      </c>
      <c r="C58" s="110">
        <f t="shared" si="8"/>
        <v>7560</v>
      </c>
      <c r="D58" s="82">
        <f t="shared" si="12"/>
        <v>-32</v>
      </c>
      <c r="E58" s="80">
        <f t="shared" si="16"/>
        <v>7592</v>
      </c>
      <c r="F58" s="110">
        <f t="shared" si="9"/>
        <v>7560</v>
      </c>
      <c r="G58" s="103">
        <f t="shared" si="13"/>
        <v>-32</v>
      </c>
      <c r="H58" s="80">
        <f t="shared" si="17"/>
        <v>7592</v>
      </c>
      <c r="J58" s="110">
        <f t="shared" si="10"/>
        <v>7560</v>
      </c>
      <c r="K58" s="82">
        <f t="shared" si="14"/>
        <v>-32</v>
      </c>
      <c r="L58" s="80">
        <f t="shared" si="18"/>
        <v>7592</v>
      </c>
      <c r="M58" s="110">
        <f t="shared" si="11"/>
        <v>7560</v>
      </c>
      <c r="N58" s="103">
        <f t="shared" si="15"/>
        <v>-32</v>
      </c>
      <c r="O58" s="80">
        <f t="shared" si="19"/>
        <v>7592</v>
      </c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19"/>
      <c r="AE58" s="24"/>
    </row>
    <row r="59" spans="1:151" s="2" customFormat="1">
      <c r="B59" s="114">
        <v>14</v>
      </c>
      <c r="C59" s="110">
        <f t="shared" si="8"/>
        <v>7539</v>
      </c>
      <c r="D59" s="82">
        <f t="shared" si="12"/>
        <v>-32</v>
      </c>
      <c r="E59" s="80">
        <f t="shared" si="16"/>
        <v>7571</v>
      </c>
      <c r="F59" s="110">
        <f t="shared" si="9"/>
        <v>7541</v>
      </c>
      <c r="G59" s="103">
        <f t="shared" si="13"/>
        <v>-32</v>
      </c>
      <c r="H59" s="80">
        <f t="shared" si="17"/>
        <v>7573</v>
      </c>
      <c r="J59" s="110">
        <f t="shared" si="10"/>
        <v>7539</v>
      </c>
      <c r="K59" s="82">
        <f t="shared" si="14"/>
        <v>-32</v>
      </c>
      <c r="L59" s="80">
        <f t="shared" si="18"/>
        <v>7571</v>
      </c>
      <c r="M59" s="110">
        <f t="shared" si="11"/>
        <v>7541</v>
      </c>
      <c r="N59" s="103">
        <f t="shared" si="15"/>
        <v>-32</v>
      </c>
      <c r="O59" s="80">
        <f t="shared" si="19"/>
        <v>7573</v>
      </c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19"/>
      <c r="AE59" s="24"/>
    </row>
    <row r="60" spans="1:151">
      <c r="A60" s="19"/>
      <c r="B60" s="114">
        <v>15</v>
      </c>
      <c r="C60" s="110">
        <f t="shared" si="8"/>
        <v>7538</v>
      </c>
      <c r="D60" s="82">
        <f t="shared" si="12"/>
        <v>-32</v>
      </c>
      <c r="E60" s="80">
        <f t="shared" si="16"/>
        <v>7570</v>
      </c>
      <c r="F60" s="110">
        <f t="shared" si="9"/>
        <v>7538</v>
      </c>
      <c r="G60" s="103">
        <f t="shared" si="13"/>
        <v>-32</v>
      </c>
      <c r="H60" s="80">
        <f t="shared" si="17"/>
        <v>7570</v>
      </c>
      <c r="J60" s="110">
        <f t="shared" si="10"/>
        <v>7538</v>
      </c>
      <c r="K60" s="82">
        <f t="shared" si="14"/>
        <v>-32</v>
      </c>
      <c r="L60" s="80">
        <f t="shared" si="18"/>
        <v>7570</v>
      </c>
      <c r="M60" s="110">
        <f t="shared" si="11"/>
        <v>7538</v>
      </c>
      <c r="N60" s="103">
        <f t="shared" si="15"/>
        <v>-32</v>
      </c>
      <c r="O60" s="80">
        <f t="shared" si="19"/>
        <v>7570</v>
      </c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19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  <c r="DO60" s="24"/>
      <c r="DP60" s="24"/>
      <c r="DQ60" s="24"/>
      <c r="DR60" s="24"/>
      <c r="DS60" s="24"/>
      <c r="DT60" s="24"/>
      <c r="DU60" s="24"/>
      <c r="DV60" s="24"/>
      <c r="DW60" s="24"/>
      <c r="DX60" s="24"/>
      <c r="DY60" s="24"/>
      <c r="DZ60" s="24"/>
      <c r="EA60" s="24"/>
      <c r="EB60" s="24"/>
      <c r="EC60" s="24"/>
      <c r="ED60" s="24"/>
      <c r="EE60" s="24"/>
      <c r="EF60" s="24"/>
      <c r="EG60" s="24"/>
      <c r="EH60" s="24"/>
      <c r="EI60" s="24"/>
      <c r="EJ60" s="24"/>
      <c r="EK60" s="24"/>
      <c r="EL60" s="24"/>
      <c r="EM60" s="24"/>
      <c r="EN60" s="24"/>
      <c r="EO60" s="24"/>
      <c r="EP60" s="24"/>
      <c r="EQ60" s="24"/>
      <c r="ER60" s="24"/>
      <c r="ES60" s="24"/>
      <c r="ET60" s="24"/>
      <c r="EU60" s="24"/>
    </row>
    <row r="61" spans="1:151" s="2" customFormat="1">
      <c r="B61" s="114">
        <v>16</v>
      </c>
      <c r="C61" s="110">
        <f t="shared" si="8"/>
        <v>7563</v>
      </c>
      <c r="D61" s="82">
        <f t="shared" si="12"/>
        <v>-32</v>
      </c>
      <c r="E61" s="80">
        <f t="shared" si="16"/>
        <v>7595</v>
      </c>
      <c r="F61" s="110">
        <f t="shared" si="9"/>
        <v>7558</v>
      </c>
      <c r="G61" s="103">
        <f t="shared" si="13"/>
        <v>-32</v>
      </c>
      <c r="H61" s="80">
        <f t="shared" si="17"/>
        <v>7590</v>
      </c>
      <c r="J61" s="110">
        <f t="shared" si="10"/>
        <v>7563</v>
      </c>
      <c r="K61" s="82">
        <f t="shared" si="14"/>
        <v>-32</v>
      </c>
      <c r="L61" s="80">
        <f t="shared" si="18"/>
        <v>7595</v>
      </c>
      <c r="M61" s="110">
        <f t="shared" si="11"/>
        <v>7558</v>
      </c>
      <c r="N61" s="103">
        <f t="shared" si="15"/>
        <v>-32</v>
      </c>
      <c r="O61" s="80">
        <f t="shared" si="19"/>
        <v>7590</v>
      </c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19"/>
      <c r="AE61" s="24"/>
    </row>
    <row r="62" spans="1:151" s="2" customFormat="1">
      <c r="B62" s="114">
        <v>17</v>
      </c>
      <c r="C62" s="110">
        <f t="shared" si="8"/>
        <v>7333</v>
      </c>
      <c r="D62" s="82">
        <f t="shared" si="12"/>
        <v>-32</v>
      </c>
      <c r="E62" s="80">
        <f t="shared" si="16"/>
        <v>7365</v>
      </c>
      <c r="F62" s="110">
        <f t="shared" si="9"/>
        <v>7333</v>
      </c>
      <c r="G62" s="103">
        <f t="shared" si="13"/>
        <v>-32</v>
      </c>
      <c r="H62" s="80">
        <f t="shared" si="17"/>
        <v>7365</v>
      </c>
      <c r="J62" s="110">
        <f t="shared" si="10"/>
        <v>7333</v>
      </c>
      <c r="K62" s="82">
        <f t="shared" si="14"/>
        <v>-32</v>
      </c>
      <c r="L62" s="80">
        <f t="shared" si="18"/>
        <v>7365</v>
      </c>
      <c r="M62" s="110">
        <f t="shared" si="11"/>
        <v>7333</v>
      </c>
      <c r="N62" s="103">
        <f t="shared" si="15"/>
        <v>-32</v>
      </c>
      <c r="O62" s="80">
        <f t="shared" si="19"/>
        <v>7365</v>
      </c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19"/>
      <c r="AE62" s="24"/>
    </row>
    <row r="63" spans="1:151" s="2" customFormat="1">
      <c r="B63" s="114">
        <v>18</v>
      </c>
      <c r="C63" s="110">
        <f t="shared" si="8"/>
        <v>7309</v>
      </c>
      <c r="D63" s="82">
        <f t="shared" si="12"/>
        <v>-32</v>
      </c>
      <c r="E63" s="80">
        <f t="shared" si="16"/>
        <v>7341</v>
      </c>
      <c r="F63" s="110">
        <f>AVERAGE(E36:G36)+$B$43</f>
        <v>7339</v>
      </c>
      <c r="G63" s="103">
        <f t="shared" si="13"/>
        <v>-32</v>
      </c>
      <c r="H63" s="80">
        <f t="shared" si="17"/>
        <v>7371</v>
      </c>
      <c r="J63" s="110">
        <f t="shared" si="10"/>
        <v>7309</v>
      </c>
      <c r="K63" s="82">
        <f t="shared" si="14"/>
        <v>-32</v>
      </c>
      <c r="L63" s="80">
        <f t="shared" si="18"/>
        <v>7341</v>
      </c>
      <c r="M63" s="110">
        <f>AVERAGE(E36:G36)+$B$43</f>
        <v>7339</v>
      </c>
      <c r="N63" s="103">
        <f t="shared" si="15"/>
        <v>-32</v>
      </c>
      <c r="O63" s="80">
        <f t="shared" si="19"/>
        <v>7371</v>
      </c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19"/>
      <c r="AE63" s="24"/>
    </row>
    <row r="64" spans="1:151">
      <c r="A64" s="19"/>
      <c r="B64" s="41"/>
      <c r="C64" s="41"/>
      <c r="D64" s="41"/>
      <c r="E64" s="20"/>
      <c r="G64" s="20"/>
      <c r="H64" s="20"/>
      <c r="J64" s="1"/>
      <c r="O64" s="20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G64" s="24"/>
      <c r="DH64" s="24"/>
      <c r="DI64" s="24"/>
      <c r="DJ64" s="24"/>
      <c r="DK64" s="24"/>
      <c r="DL64" s="24"/>
      <c r="DM64" s="24"/>
      <c r="DN64" s="24"/>
      <c r="DO64" s="24"/>
      <c r="DP64" s="24"/>
      <c r="DQ64" s="24"/>
      <c r="DR64" s="24"/>
      <c r="DS64" s="24"/>
      <c r="DT64" s="24"/>
      <c r="DU64" s="24"/>
      <c r="DV64" s="24"/>
      <c r="DW64" s="24"/>
      <c r="DX64" s="24"/>
      <c r="DY64" s="24"/>
      <c r="DZ64" s="24"/>
      <c r="EA64" s="24"/>
      <c r="EB64" s="24"/>
      <c r="EC64" s="24"/>
      <c r="ED64" s="24"/>
      <c r="EE64" s="24"/>
      <c r="EF64" s="24"/>
      <c r="EG64" s="24"/>
      <c r="EH64" s="24"/>
      <c r="EI64" s="24"/>
      <c r="EJ64" s="24"/>
      <c r="EK64" s="24"/>
      <c r="EL64" s="24"/>
      <c r="EM64" s="24"/>
      <c r="EN64" s="24"/>
      <c r="EO64" s="24"/>
      <c r="EP64" s="24"/>
      <c r="EQ64" s="24"/>
      <c r="ER64" s="24"/>
      <c r="ES64" s="24"/>
      <c r="ET64" s="24"/>
      <c r="EU64" s="24"/>
    </row>
    <row r="65" spans="1:151">
      <c r="A65" s="19"/>
      <c r="B65" s="41"/>
      <c r="C65" s="41"/>
      <c r="D65" s="41"/>
      <c r="E65" s="20"/>
      <c r="G65" s="20"/>
      <c r="H65" s="20"/>
      <c r="J65" s="1"/>
      <c r="O65" s="20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  <c r="DO65" s="24"/>
      <c r="DP65" s="24"/>
      <c r="DQ65" s="24"/>
      <c r="DR65" s="24"/>
      <c r="DS65" s="24"/>
      <c r="DT65" s="24"/>
      <c r="DU65" s="24"/>
      <c r="DV65" s="24"/>
      <c r="DW65" s="24"/>
      <c r="DX65" s="24"/>
      <c r="DY65" s="24"/>
      <c r="DZ65" s="24"/>
      <c r="EA65" s="24"/>
      <c r="EB65" s="24"/>
      <c r="EC65" s="24"/>
      <c r="ED65" s="24"/>
      <c r="EE65" s="24"/>
      <c r="EF65" s="24"/>
      <c r="EG65" s="24"/>
      <c r="EH65" s="24"/>
      <c r="EI65" s="24"/>
      <c r="EJ65" s="24"/>
      <c r="EK65" s="24"/>
      <c r="EL65" s="24"/>
      <c r="EM65" s="24"/>
      <c r="EN65" s="24"/>
      <c r="EO65" s="24"/>
      <c r="EP65" s="24"/>
      <c r="EQ65" s="24"/>
      <c r="ER65" s="24"/>
      <c r="ES65" s="24"/>
      <c r="ET65" s="24"/>
      <c r="EU65" s="24"/>
    </row>
    <row r="66" spans="1:151">
      <c r="A66" s="19"/>
      <c r="B66" s="41"/>
      <c r="C66" s="41"/>
      <c r="D66" s="41"/>
      <c r="E66" s="20"/>
      <c r="G66" s="20"/>
      <c r="H66" s="20"/>
      <c r="J66" s="1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  <c r="DP66" s="24"/>
      <c r="DQ66" s="24"/>
      <c r="DR66" s="24"/>
      <c r="DS66" s="24"/>
      <c r="DT66" s="24"/>
      <c r="DU66" s="24"/>
      <c r="DV66" s="24"/>
      <c r="DW66" s="24"/>
      <c r="DX66" s="24"/>
      <c r="DY66" s="24"/>
      <c r="DZ66" s="24"/>
      <c r="EA66" s="24"/>
      <c r="EB66" s="24"/>
      <c r="EC66" s="24"/>
      <c r="ED66" s="24"/>
      <c r="EE66" s="24"/>
      <c r="EF66" s="24"/>
      <c r="EG66" s="24"/>
      <c r="EH66" s="24"/>
      <c r="EI66" s="24"/>
      <c r="EJ66" s="24"/>
      <c r="EK66" s="24"/>
      <c r="EL66" s="24"/>
      <c r="EM66" s="24"/>
      <c r="EN66" s="24"/>
      <c r="EO66" s="24"/>
      <c r="EP66" s="24"/>
      <c r="EQ66" s="24"/>
      <c r="ER66" s="24"/>
      <c r="ES66" s="24"/>
      <c r="ET66" s="24"/>
      <c r="EU66" s="24"/>
    </row>
    <row r="67" spans="1:151">
      <c r="A67" s="19"/>
      <c r="B67" s="41"/>
      <c r="C67" s="41"/>
      <c r="D67" s="41"/>
      <c r="E67" s="20"/>
      <c r="G67" s="20"/>
      <c r="H67" s="20"/>
      <c r="J67" s="1"/>
      <c r="U67" s="43" t="s">
        <v>0</v>
      </c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  <c r="DP67" s="24"/>
      <c r="DQ67" s="24"/>
      <c r="DR67" s="24"/>
      <c r="DS67" s="24"/>
      <c r="DT67" s="24"/>
      <c r="DU67" s="24"/>
      <c r="DV67" s="24"/>
      <c r="DW67" s="24"/>
      <c r="DX67" s="24"/>
      <c r="DY67" s="24"/>
      <c r="DZ67" s="24"/>
      <c r="EA67" s="24"/>
      <c r="EB67" s="24"/>
      <c r="EC67" s="24"/>
      <c r="ED67" s="24"/>
      <c r="EE67" s="24"/>
      <c r="EF67" s="24"/>
      <c r="EG67" s="24"/>
      <c r="EH67" s="24"/>
      <c r="EI67" s="24"/>
      <c r="EJ67" s="24"/>
      <c r="EK67" s="24"/>
      <c r="EL67" s="24"/>
      <c r="EM67" s="24"/>
      <c r="EN67" s="24"/>
      <c r="EO67" s="24"/>
      <c r="EP67" s="24"/>
      <c r="EQ67" s="24"/>
      <c r="ER67" s="24"/>
      <c r="ES67" s="24"/>
      <c r="ET67" s="24"/>
      <c r="EU67" s="24"/>
    </row>
    <row r="68" spans="1:151">
      <c r="A68" s="19"/>
      <c r="B68" s="41"/>
      <c r="C68" s="41"/>
      <c r="D68" s="41"/>
      <c r="E68" s="20"/>
      <c r="G68" s="20"/>
      <c r="H68" s="20"/>
      <c r="J68" s="1"/>
      <c r="U68" s="44" t="s">
        <v>21</v>
      </c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  <c r="DP68" s="24"/>
      <c r="DQ68" s="24"/>
      <c r="DR68" s="24"/>
      <c r="DS68" s="24"/>
      <c r="DT68" s="24"/>
      <c r="DU68" s="24"/>
      <c r="DV68" s="24"/>
      <c r="DW68" s="24"/>
      <c r="DX68" s="24"/>
      <c r="DY68" s="24"/>
      <c r="DZ68" s="24"/>
      <c r="EA68" s="24"/>
      <c r="EB68" s="24"/>
      <c r="EC68" s="24"/>
      <c r="ED68" s="24"/>
      <c r="EE68" s="24"/>
      <c r="EF68" s="24"/>
      <c r="EG68" s="24"/>
      <c r="EH68" s="24"/>
      <c r="EI68" s="24"/>
      <c r="EJ68" s="24"/>
      <c r="EK68" s="24"/>
      <c r="EL68" s="24"/>
      <c r="EM68" s="24"/>
      <c r="EN68" s="24"/>
      <c r="EO68" s="24"/>
      <c r="EP68" s="24"/>
      <c r="EQ68" s="24"/>
      <c r="ER68" s="24"/>
      <c r="ES68" s="24"/>
      <c r="ET68" s="24"/>
      <c r="EU68" s="24"/>
    </row>
    <row r="69" spans="1:151" ht="21" customHeight="1" thickBot="1">
      <c r="A69" s="19"/>
      <c r="B69" s="41"/>
      <c r="C69" s="41"/>
      <c r="D69" s="41"/>
      <c r="E69" s="20"/>
      <c r="G69" s="20"/>
      <c r="H69" s="20"/>
      <c r="J69" s="1"/>
      <c r="U69" s="45" t="s">
        <v>22</v>
      </c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  <c r="DO69" s="24"/>
      <c r="DP69" s="24"/>
      <c r="DQ69" s="24"/>
      <c r="DR69" s="24"/>
      <c r="DS69" s="24"/>
      <c r="DT69" s="24"/>
      <c r="DU69" s="24"/>
      <c r="DV69" s="24"/>
      <c r="DW69" s="24"/>
      <c r="DX69" s="24"/>
      <c r="DY69" s="24"/>
      <c r="DZ69" s="24"/>
      <c r="EA69" s="24"/>
      <c r="EB69" s="24"/>
      <c r="EC69" s="24"/>
      <c r="ED69" s="24"/>
      <c r="EE69" s="24"/>
      <c r="EF69" s="24"/>
      <c r="EG69" s="24"/>
      <c r="EH69" s="24"/>
      <c r="EI69" s="24"/>
      <c r="EJ69" s="24"/>
      <c r="EK69" s="24"/>
      <c r="EL69" s="24"/>
      <c r="EM69" s="24"/>
      <c r="EN69" s="24"/>
      <c r="EO69" s="24"/>
      <c r="EP69" s="24"/>
      <c r="EQ69" s="24"/>
      <c r="ER69" s="24"/>
      <c r="ES69" s="24"/>
      <c r="ET69" s="24"/>
      <c r="EU69" s="24"/>
    </row>
    <row r="70" spans="1:151" ht="16" thickBot="1">
      <c r="B70" s="35"/>
      <c r="C70" s="24"/>
      <c r="D70" s="419" t="s">
        <v>55</v>
      </c>
      <c r="E70" s="420"/>
      <c r="F70" s="420"/>
      <c r="G70" s="420"/>
      <c r="H70" s="420"/>
      <c r="I70" s="420"/>
      <c r="J70" s="421"/>
      <c r="K70" s="1"/>
      <c r="L70" s="416" t="s">
        <v>15</v>
      </c>
      <c r="M70" s="417"/>
      <c r="N70" s="417"/>
      <c r="O70" s="417"/>
      <c r="P70" s="417"/>
      <c r="Q70" s="417"/>
      <c r="R70" s="418"/>
      <c r="S70" s="1"/>
      <c r="T70" s="36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  <c r="DP70" s="24"/>
      <c r="DQ70" s="24"/>
      <c r="DR70" s="24"/>
      <c r="DS70" s="24"/>
      <c r="DT70" s="24"/>
      <c r="DU70" s="24"/>
      <c r="DV70" s="24"/>
      <c r="DW70" s="24"/>
      <c r="DX70" s="24"/>
      <c r="DY70" s="24"/>
      <c r="DZ70" s="24"/>
      <c r="EA70" s="24"/>
      <c r="EB70" s="24"/>
      <c r="EC70" s="24"/>
      <c r="ED70" s="24"/>
      <c r="EE70" s="24"/>
      <c r="EF70" s="24"/>
      <c r="EG70" s="24"/>
      <c r="EH70" s="24"/>
      <c r="EI70" s="24"/>
      <c r="EJ70" s="24"/>
      <c r="EK70" s="24"/>
      <c r="EL70" s="24"/>
      <c r="EM70" s="24"/>
      <c r="EN70" s="24"/>
      <c r="EO70" s="24"/>
      <c r="EP70" s="24"/>
      <c r="EQ70" s="24"/>
      <c r="ER70" s="24"/>
      <c r="ES70" s="24"/>
      <c r="ET70" s="24"/>
      <c r="EU70" s="24"/>
    </row>
    <row r="71" spans="1:151" ht="16" thickBot="1">
      <c r="B71" s="8"/>
      <c r="C71" s="9"/>
      <c r="D71" s="188" t="s">
        <v>83</v>
      </c>
      <c r="E71" s="188" t="s">
        <v>84</v>
      </c>
      <c r="F71" s="1"/>
      <c r="G71" s="188" t="s">
        <v>85</v>
      </c>
      <c r="H71" s="188" t="s">
        <v>86</v>
      </c>
      <c r="I71" s="188" t="s">
        <v>2</v>
      </c>
      <c r="J71" s="186"/>
      <c r="K71" s="137"/>
      <c r="L71" s="187" t="s">
        <v>83</v>
      </c>
      <c r="M71" s="187" t="s">
        <v>84</v>
      </c>
      <c r="N71" s="1"/>
      <c r="O71" s="187" t="s">
        <v>85</v>
      </c>
      <c r="P71" s="187" t="s">
        <v>86</v>
      </c>
      <c r="Q71" s="187" t="s">
        <v>2</v>
      </c>
      <c r="R71" s="184"/>
      <c r="S71" s="1"/>
      <c r="T71" s="197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  <c r="DP71" s="24"/>
      <c r="DQ71" s="24"/>
      <c r="DR71" s="24"/>
      <c r="DS71" s="24"/>
      <c r="DT71" s="24"/>
      <c r="DU71" s="24"/>
      <c r="DV71" s="24"/>
      <c r="DW71" s="24"/>
      <c r="DX71" s="24"/>
      <c r="DY71" s="24"/>
      <c r="DZ71" s="24"/>
      <c r="EA71" s="24"/>
      <c r="EB71" s="24"/>
      <c r="EC71" s="24"/>
      <c r="ED71" s="24"/>
      <c r="EE71" s="24"/>
      <c r="EF71" s="24"/>
      <c r="EG71" s="24"/>
      <c r="EH71" s="24"/>
      <c r="EI71" s="24"/>
      <c r="EJ71" s="24"/>
      <c r="EK71" s="24"/>
      <c r="EL71" s="24"/>
      <c r="EM71" s="24"/>
      <c r="EN71" s="24"/>
      <c r="EO71" s="24"/>
      <c r="EP71" s="24"/>
      <c r="EQ71" s="24"/>
      <c r="ER71" s="24"/>
      <c r="ES71" s="24"/>
      <c r="ET71" s="24"/>
      <c r="EU71" s="24"/>
    </row>
    <row r="72" spans="1:151" ht="74.5" thickBot="1">
      <c r="B72" s="10"/>
      <c r="C72" s="11"/>
      <c r="D72" s="191" t="s">
        <v>81</v>
      </c>
      <c r="E72" s="191" t="s">
        <v>81</v>
      </c>
      <c r="F72" s="1"/>
      <c r="G72" s="191" t="s">
        <v>81</v>
      </c>
      <c r="H72" s="191" t="s">
        <v>81</v>
      </c>
      <c r="I72" s="191" t="s">
        <v>81</v>
      </c>
      <c r="J72" s="189" t="s">
        <v>14</v>
      </c>
      <c r="K72" s="12"/>
      <c r="L72" s="192" t="s">
        <v>82</v>
      </c>
      <c r="M72" s="192" t="s">
        <v>82</v>
      </c>
      <c r="N72" s="1"/>
      <c r="O72" s="192" t="s">
        <v>82</v>
      </c>
      <c r="P72" s="192" t="s">
        <v>82</v>
      </c>
      <c r="Q72" s="192" t="s">
        <v>82</v>
      </c>
      <c r="R72" s="190" t="s">
        <v>16</v>
      </c>
      <c r="S72" s="1"/>
      <c r="T72" s="198" t="s">
        <v>136</v>
      </c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  <c r="DZ72" s="24"/>
      <c r="EA72" s="24"/>
      <c r="EB72" s="24"/>
      <c r="EC72" s="24"/>
      <c r="ED72" s="24"/>
      <c r="EE72" s="24"/>
      <c r="EF72" s="24"/>
      <c r="EG72" s="24"/>
      <c r="EH72" s="24"/>
      <c r="EI72" s="24"/>
      <c r="EJ72" s="24"/>
      <c r="EK72" s="24"/>
      <c r="EL72" s="24"/>
      <c r="EM72" s="24"/>
      <c r="EN72" s="24"/>
      <c r="EO72" s="24"/>
      <c r="EP72" s="24"/>
      <c r="EQ72" s="24"/>
      <c r="ER72" s="24"/>
      <c r="ES72" s="24"/>
      <c r="ET72" s="24"/>
      <c r="EU72" s="24"/>
    </row>
    <row r="73" spans="1:151">
      <c r="A73" s="24"/>
      <c r="B73" s="428" t="s">
        <v>3</v>
      </c>
      <c r="C73" s="30">
        <v>1</v>
      </c>
      <c r="D73" s="157">
        <f t="shared" ref="D73:E76" si="20">C19</f>
        <v>7849</v>
      </c>
      <c r="E73" s="157">
        <f t="shared" si="20"/>
        <v>7823</v>
      </c>
      <c r="F73" s="19"/>
      <c r="G73" s="157">
        <f>E19</f>
        <v>7800</v>
      </c>
      <c r="H73" s="228"/>
      <c r="I73" s="157">
        <f>G19</f>
        <v>7942</v>
      </c>
      <c r="J73" s="161"/>
      <c r="K73" s="20"/>
      <c r="L73" s="203">
        <f t="shared" ref="L73:M76" si="21">H19</f>
        <v>-32</v>
      </c>
      <c r="M73" s="203">
        <f t="shared" si="21"/>
        <v>-32</v>
      </c>
      <c r="N73" s="19"/>
      <c r="O73" s="203">
        <f>J19</f>
        <v>-32</v>
      </c>
      <c r="P73" s="209"/>
      <c r="Q73" s="204">
        <f>L19</f>
        <v>-32</v>
      </c>
      <c r="R73" s="162"/>
      <c r="S73" s="1"/>
      <c r="T73" s="200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  <c r="DO73" s="24"/>
      <c r="DP73" s="24"/>
      <c r="DQ73" s="24"/>
      <c r="DR73" s="24"/>
      <c r="DS73" s="24"/>
      <c r="DT73" s="24"/>
      <c r="DU73" s="24"/>
      <c r="DV73" s="24"/>
      <c r="DW73" s="24"/>
      <c r="DX73" s="24"/>
      <c r="DY73" s="24"/>
      <c r="DZ73" s="24"/>
      <c r="EA73" s="24"/>
      <c r="EB73" s="24"/>
      <c r="EC73" s="24"/>
      <c r="ED73" s="24"/>
      <c r="EE73" s="24"/>
      <c r="EF73" s="24"/>
      <c r="EG73" s="24"/>
      <c r="EH73" s="24"/>
      <c r="EI73" s="24"/>
      <c r="EJ73" s="24"/>
      <c r="EK73" s="24"/>
      <c r="EL73" s="24"/>
      <c r="EM73" s="24"/>
      <c r="EN73" s="24"/>
      <c r="EO73" s="24"/>
      <c r="EP73" s="24"/>
      <c r="EQ73" s="24"/>
      <c r="ER73" s="24"/>
      <c r="ES73" s="24"/>
      <c r="ET73" s="24"/>
      <c r="EU73" s="24"/>
    </row>
    <row r="74" spans="1:151">
      <c r="A74" s="24"/>
      <c r="B74" s="400"/>
      <c r="C74" s="30">
        <v>2</v>
      </c>
      <c r="D74" s="157">
        <f t="shared" si="20"/>
        <v>7724</v>
      </c>
      <c r="E74" s="157">
        <f t="shared" si="20"/>
        <v>7697</v>
      </c>
      <c r="F74" s="19"/>
      <c r="G74" s="157">
        <f>E20</f>
        <v>7673</v>
      </c>
      <c r="H74" s="228"/>
      <c r="I74" s="157">
        <f>G20</f>
        <v>7817</v>
      </c>
      <c r="J74" s="161"/>
      <c r="K74" s="20"/>
      <c r="L74" s="203">
        <f t="shared" si="21"/>
        <v>-32</v>
      </c>
      <c r="M74" s="203">
        <f t="shared" si="21"/>
        <v>-32</v>
      </c>
      <c r="N74" s="19"/>
      <c r="O74" s="203">
        <f>J20</f>
        <v>-32</v>
      </c>
      <c r="P74" s="210"/>
      <c r="Q74" s="204">
        <f>L20</f>
        <v>-32</v>
      </c>
      <c r="R74" s="185"/>
      <c r="S74" s="1"/>
      <c r="T74" s="201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  <c r="DO74" s="24"/>
      <c r="DP74" s="24"/>
      <c r="DQ74" s="24"/>
      <c r="DR74" s="24"/>
      <c r="DS74" s="24"/>
      <c r="DT74" s="24"/>
      <c r="DU74" s="24"/>
      <c r="DV74" s="24"/>
      <c r="DW74" s="24"/>
      <c r="DX74" s="24"/>
      <c r="DY74" s="24"/>
      <c r="DZ74" s="24"/>
      <c r="EA74" s="24"/>
      <c r="EB74" s="24"/>
      <c r="EC74" s="24"/>
      <c r="ED74" s="24"/>
      <c r="EE74" s="24"/>
      <c r="EF74" s="24"/>
      <c r="EG74" s="24"/>
      <c r="EH74" s="24"/>
      <c r="EI74" s="24"/>
      <c r="EJ74" s="24"/>
      <c r="EK74" s="24"/>
      <c r="EL74" s="24"/>
      <c r="EM74" s="24"/>
      <c r="EN74" s="24"/>
      <c r="EO74" s="24"/>
      <c r="EP74" s="24"/>
      <c r="EQ74" s="24"/>
      <c r="ER74" s="24"/>
      <c r="ES74" s="24"/>
      <c r="ET74" s="24"/>
      <c r="EU74" s="24"/>
    </row>
    <row r="75" spans="1:151">
      <c r="A75" s="24"/>
      <c r="B75" s="400"/>
      <c r="C75" s="30">
        <v>3</v>
      </c>
      <c r="D75" s="157">
        <f t="shared" si="20"/>
        <v>7686</v>
      </c>
      <c r="E75" s="157">
        <f t="shared" si="20"/>
        <v>7659</v>
      </c>
      <c r="F75" s="19"/>
      <c r="G75" s="157">
        <f>E21</f>
        <v>7636</v>
      </c>
      <c r="H75" s="228"/>
      <c r="I75" s="157">
        <f>G21</f>
        <v>7778</v>
      </c>
      <c r="J75" s="161"/>
      <c r="K75" s="20"/>
      <c r="L75" s="203">
        <f t="shared" si="21"/>
        <v>-32</v>
      </c>
      <c r="M75" s="203">
        <f t="shared" si="21"/>
        <v>-32</v>
      </c>
      <c r="N75" s="19"/>
      <c r="O75" s="203">
        <f>J21</f>
        <v>-32</v>
      </c>
      <c r="P75" s="210"/>
      <c r="Q75" s="204">
        <f>L21</f>
        <v>-32</v>
      </c>
      <c r="R75" s="162"/>
      <c r="S75" s="1"/>
      <c r="T75" s="201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4"/>
      <c r="DU75" s="24"/>
      <c r="DV75" s="24"/>
      <c r="DW75" s="24"/>
      <c r="DX75" s="24"/>
      <c r="DY75" s="24"/>
      <c r="DZ75" s="24"/>
      <c r="EA75" s="24"/>
      <c r="EB75" s="24"/>
      <c r="EC75" s="24"/>
      <c r="ED75" s="24"/>
      <c r="EE75" s="24"/>
      <c r="EF75" s="24"/>
      <c r="EG75" s="24"/>
      <c r="EH75" s="24"/>
      <c r="EI75" s="24"/>
      <c r="EJ75" s="24"/>
      <c r="EK75" s="24"/>
      <c r="EL75" s="24"/>
      <c r="EM75" s="24"/>
      <c r="EN75" s="24"/>
      <c r="EO75" s="24"/>
      <c r="EP75" s="24"/>
      <c r="EQ75" s="24"/>
      <c r="ER75" s="24"/>
      <c r="ES75" s="24"/>
      <c r="ET75" s="24"/>
      <c r="EU75" s="24"/>
    </row>
    <row r="76" spans="1:151">
      <c r="A76" s="24"/>
      <c r="B76" s="400"/>
      <c r="C76" s="30">
        <v>4</v>
      </c>
      <c r="D76" s="157">
        <f t="shared" si="20"/>
        <v>7740</v>
      </c>
      <c r="E76" s="157">
        <f t="shared" si="20"/>
        <v>7716</v>
      </c>
      <c r="F76" s="19"/>
      <c r="G76" s="157">
        <f>E22</f>
        <v>7694</v>
      </c>
      <c r="H76" s="228"/>
      <c r="I76" s="157">
        <f>G22</f>
        <v>7832</v>
      </c>
      <c r="J76" s="161"/>
      <c r="K76" s="20"/>
      <c r="L76" s="203">
        <f t="shared" si="21"/>
        <v>-32</v>
      </c>
      <c r="M76" s="203">
        <f t="shared" si="21"/>
        <v>-32</v>
      </c>
      <c r="N76" s="19"/>
      <c r="O76" s="203">
        <f>J22</f>
        <v>-32</v>
      </c>
      <c r="P76" s="210"/>
      <c r="Q76" s="204">
        <f>L22</f>
        <v>-32</v>
      </c>
      <c r="R76" s="162"/>
      <c r="S76" s="1"/>
      <c r="T76" s="201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  <c r="DO76" s="24"/>
      <c r="DP76" s="24"/>
      <c r="DQ76" s="24"/>
      <c r="DR76" s="24"/>
      <c r="DS76" s="24"/>
      <c r="DT76" s="24"/>
      <c r="DU76" s="24"/>
      <c r="DV76" s="24"/>
      <c r="DW76" s="24"/>
      <c r="DX76" s="24"/>
      <c r="DY76" s="24"/>
      <c r="DZ76" s="24"/>
      <c r="EA76" s="24"/>
      <c r="EB76" s="24"/>
      <c r="EC76" s="24"/>
      <c r="ED76" s="24"/>
      <c r="EE76" s="24"/>
      <c r="EF76" s="24"/>
      <c r="EG76" s="24"/>
      <c r="EH76" s="24"/>
      <c r="EI76" s="24"/>
      <c r="EJ76" s="24"/>
      <c r="EK76" s="24"/>
      <c r="EL76" s="24"/>
      <c r="EM76" s="24"/>
      <c r="EN76" s="24"/>
      <c r="EO76" s="24"/>
      <c r="EP76" s="24"/>
      <c r="EQ76" s="24"/>
      <c r="ER76" s="24"/>
      <c r="ES76" s="24"/>
      <c r="ET76" s="24"/>
      <c r="EU76" s="24"/>
    </row>
    <row r="77" spans="1:151" s="15" customFormat="1">
      <c r="A77" s="24"/>
      <c r="B77" s="400"/>
      <c r="C77" s="30"/>
      <c r="D77" s="146"/>
      <c r="E77" s="147"/>
      <c r="F77" s="19"/>
      <c r="G77" s="146"/>
      <c r="H77" s="134"/>
      <c r="I77" s="49"/>
      <c r="J77" s="161"/>
      <c r="K77" s="20"/>
      <c r="L77" s="146"/>
      <c r="M77" s="147"/>
      <c r="N77" s="19"/>
      <c r="O77" s="146"/>
      <c r="P77" s="134"/>
      <c r="Q77" s="49"/>
      <c r="R77" s="162"/>
      <c r="S77" s="1"/>
      <c r="T77" s="201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  <c r="DO77" s="24"/>
      <c r="DP77" s="24"/>
      <c r="DQ77" s="24"/>
      <c r="DR77" s="24"/>
      <c r="DS77" s="24"/>
      <c r="DT77" s="24"/>
      <c r="DU77" s="24"/>
      <c r="DV77" s="24"/>
      <c r="DW77" s="24"/>
      <c r="DX77" s="24"/>
      <c r="DY77" s="24"/>
      <c r="DZ77" s="24"/>
      <c r="EA77" s="24"/>
      <c r="EB77" s="24"/>
      <c r="EC77" s="24"/>
      <c r="ED77" s="24"/>
      <c r="EE77" s="24"/>
      <c r="EF77" s="24"/>
      <c r="EG77" s="24"/>
      <c r="EH77" s="24"/>
      <c r="EI77" s="24"/>
      <c r="EJ77" s="24"/>
      <c r="EK77" s="24"/>
      <c r="EL77" s="24"/>
      <c r="EM77" s="24"/>
      <c r="EN77" s="24"/>
      <c r="EO77" s="24"/>
      <c r="EP77" s="24"/>
      <c r="EQ77" s="24"/>
      <c r="ER77" s="24"/>
      <c r="ES77" s="24"/>
      <c r="ET77" s="24"/>
      <c r="EU77" s="24"/>
    </row>
    <row r="78" spans="1:151" s="13" customFormat="1" ht="16" thickBot="1">
      <c r="A78" s="24"/>
      <c r="B78" s="400"/>
      <c r="C78" s="30"/>
      <c r="D78" s="146"/>
      <c r="E78" s="147"/>
      <c r="F78" s="19"/>
      <c r="G78" s="146"/>
      <c r="H78" s="134"/>
      <c r="I78" s="49"/>
      <c r="J78" s="161"/>
      <c r="K78" s="20"/>
      <c r="L78" s="146"/>
      <c r="M78" s="147"/>
      <c r="N78" s="19"/>
      <c r="O78" s="146"/>
      <c r="P78" s="134"/>
      <c r="Q78" s="49"/>
      <c r="R78" s="162"/>
      <c r="S78" s="1"/>
      <c r="T78" s="201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  <c r="DO78" s="24"/>
      <c r="DP78" s="24"/>
      <c r="DQ78" s="24"/>
      <c r="DR78" s="24"/>
      <c r="DS78" s="24"/>
      <c r="DT78" s="24"/>
      <c r="DU78" s="24"/>
      <c r="DV78" s="24"/>
      <c r="DW78" s="24"/>
      <c r="DX78" s="24"/>
      <c r="DY78" s="24"/>
      <c r="DZ78" s="24"/>
      <c r="EA78" s="24"/>
      <c r="EB78" s="24"/>
      <c r="EC78" s="24"/>
      <c r="ED78" s="24"/>
      <c r="EE78" s="24"/>
      <c r="EF78" s="24"/>
      <c r="EG78" s="24"/>
      <c r="EH78" s="24"/>
      <c r="EI78" s="24"/>
      <c r="EJ78" s="24"/>
      <c r="EK78" s="24"/>
      <c r="EL78" s="24"/>
      <c r="EM78" s="24"/>
      <c r="EN78" s="24"/>
      <c r="EO78" s="24"/>
      <c r="EP78" s="24"/>
      <c r="EQ78" s="24"/>
      <c r="ER78" s="24"/>
      <c r="ES78" s="24"/>
      <c r="ET78" s="24"/>
      <c r="EU78" s="24"/>
    </row>
    <row r="79" spans="1:151" s="16" customFormat="1" ht="16" thickBot="1">
      <c r="A79" s="24"/>
      <c r="B79" s="400"/>
      <c r="C79" s="30"/>
      <c r="D79" s="146"/>
      <c r="E79" s="147"/>
      <c r="F79" s="19"/>
      <c r="G79" s="146"/>
      <c r="H79" s="134"/>
      <c r="I79" s="49"/>
      <c r="J79" s="161"/>
      <c r="K79" s="20"/>
      <c r="L79" s="146"/>
      <c r="M79" s="147"/>
      <c r="N79" s="19"/>
      <c r="O79" s="146"/>
      <c r="P79" s="134"/>
      <c r="Q79" s="49"/>
      <c r="R79" s="162"/>
      <c r="S79" s="1"/>
      <c r="T79" s="202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  <c r="DP79" s="24"/>
      <c r="DQ79" s="24"/>
      <c r="DR79" s="24"/>
      <c r="DS79" s="24"/>
      <c r="DT79" s="24"/>
      <c r="DU79" s="24"/>
      <c r="DV79" s="24"/>
      <c r="DW79" s="24"/>
      <c r="DX79" s="24"/>
      <c r="DY79" s="24"/>
      <c r="DZ79" s="24"/>
      <c r="EA79" s="24"/>
      <c r="EB79" s="24"/>
      <c r="EC79" s="24"/>
      <c r="ED79" s="24"/>
      <c r="EE79" s="24"/>
      <c r="EF79" s="24"/>
      <c r="EG79" s="24"/>
      <c r="EH79" s="24"/>
      <c r="EI79" s="24"/>
      <c r="EJ79" s="24"/>
      <c r="EK79" s="24"/>
      <c r="EL79" s="24"/>
      <c r="EM79" s="24"/>
      <c r="EN79" s="24"/>
      <c r="EO79" s="24"/>
      <c r="EP79" s="24"/>
      <c r="EQ79" s="24"/>
      <c r="ER79" s="24"/>
      <c r="ES79" s="24"/>
      <c r="ET79" s="24"/>
      <c r="EU79" s="24"/>
    </row>
    <row r="80" spans="1:151" ht="18" customHeight="1" thickBot="1">
      <c r="A80" s="24"/>
      <c r="B80" s="429"/>
      <c r="C80" s="169"/>
      <c r="D80" s="148"/>
      <c r="E80" s="149"/>
      <c r="F80" s="19"/>
      <c r="G80" s="156"/>
      <c r="H80" s="135"/>
      <c r="I80" s="180"/>
      <c r="J80" s="161"/>
      <c r="K80" s="20"/>
      <c r="L80" s="148"/>
      <c r="M80" s="149"/>
      <c r="N80" s="19"/>
      <c r="O80" s="148"/>
      <c r="P80" s="152"/>
      <c r="Q80" s="153"/>
      <c r="R80" s="162"/>
      <c r="S80" s="1"/>
      <c r="T80" s="201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  <c r="DP80" s="24"/>
      <c r="DQ80" s="24"/>
      <c r="DR80" s="24"/>
      <c r="DS80" s="24"/>
      <c r="DT80" s="24"/>
      <c r="DU80" s="24"/>
      <c r="DV80" s="24"/>
      <c r="DW80" s="24"/>
      <c r="DX80" s="24"/>
      <c r="DY80" s="24"/>
      <c r="DZ80" s="24"/>
      <c r="EA80" s="24"/>
      <c r="EB80" s="24"/>
      <c r="EC80" s="24"/>
      <c r="ED80" s="24"/>
      <c r="EE80" s="24"/>
      <c r="EF80" s="24"/>
      <c r="EG80" s="24"/>
      <c r="EH80" s="24"/>
      <c r="EI80" s="24"/>
      <c r="EJ80" s="24"/>
      <c r="EK80" s="24"/>
      <c r="EL80" s="24"/>
      <c r="EM80" s="24"/>
      <c r="EN80" s="24"/>
      <c r="EO80" s="24"/>
      <c r="EP80" s="24"/>
      <c r="EQ80" s="24"/>
      <c r="ER80" s="24"/>
      <c r="ES80" s="24"/>
      <c r="ET80" s="24"/>
      <c r="EU80" s="24"/>
    </row>
    <row r="81" spans="1:151" ht="20.5" thickBot="1">
      <c r="A81" s="24"/>
      <c r="B81" s="402" t="s">
        <v>4</v>
      </c>
      <c r="C81" s="403"/>
      <c r="D81" s="389">
        <f>AVERAGE(D73:E80)</f>
        <v>7736.75</v>
      </c>
      <c r="E81" s="391"/>
      <c r="F81" s="24"/>
      <c r="G81" s="389">
        <f>AVERAGE(G73:I80)</f>
        <v>7771.5</v>
      </c>
      <c r="H81" s="390"/>
      <c r="I81" s="391"/>
      <c r="J81" s="33">
        <f>D81-G81</f>
        <v>-34.75</v>
      </c>
      <c r="K81" s="20"/>
      <c r="L81" s="394">
        <f>AVERAGE(L73:M80)</f>
        <v>-32</v>
      </c>
      <c r="M81" s="395"/>
      <c r="N81" s="24"/>
      <c r="O81" s="380">
        <f>AVERAGE(O73:Q80)</f>
        <v>-32</v>
      </c>
      <c r="P81" s="382"/>
      <c r="Q81" s="381"/>
      <c r="R81" s="81">
        <f>L81-O81</f>
        <v>0</v>
      </c>
      <c r="S81" s="1"/>
      <c r="T81" s="199">
        <f>J81-R81</f>
        <v>-34.75</v>
      </c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  <c r="DO81" s="24"/>
      <c r="DP81" s="24"/>
      <c r="DQ81" s="24"/>
      <c r="DR81" s="24"/>
      <c r="DS81" s="24"/>
      <c r="DT81" s="24"/>
      <c r="DU81" s="24"/>
      <c r="DV81" s="24"/>
      <c r="DW81" s="24"/>
      <c r="DX81" s="24"/>
      <c r="DY81" s="24"/>
      <c r="DZ81" s="24"/>
      <c r="EA81" s="24"/>
      <c r="EB81" s="24"/>
      <c r="EC81" s="24"/>
      <c r="ED81" s="24"/>
      <c r="EE81" s="24"/>
      <c r="EF81" s="24"/>
      <c r="EG81" s="24"/>
      <c r="EH81" s="24"/>
      <c r="EI81" s="24"/>
      <c r="EJ81" s="24"/>
      <c r="EK81" s="24"/>
      <c r="EL81" s="24"/>
      <c r="EM81" s="24"/>
      <c r="EN81" s="24"/>
      <c r="EO81" s="24"/>
      <c r="EP81" s="24"/>
      <c r="EQ81" s="24"/>
      <c r="ER81" s="24"/>
      <c r="ES81" s="24"/>
      <c r="ET81" s="24"/>
      <c r="EU81" s="24"/>
    </row>
    <row r="82" spans="1:151">
      <c r="A82" s="24"/>
      <c r="B82" s="399" t="s">
        <v>5</v>
      </c>
      <c r="C82" s="170">
        <v>5</v>
      </c>
      <c r="D82" s="150">
        <f t="shared" ref="D82:E85" si="22">C23</f>
        <v>7639</v>
      </c>
      <c r="E82" s="150">
        <f t="shared" si="22"/>
        <v>7615</v>
      </c>
      <c r="F82" s="19"/>
      <c r="G82" s="150">
        <f>E23</f>
        <v>7596</v>
      </c>
      <c r="H82" s="229"/>
      <c r="I82" s="150">
        <f>G23</f>
        <v>7736</v>
      </c>
      <c r="J82" s="162"/>
      <c r="K82" s="20"/>
      <c r="L82" s="203">
        <f t="shared" ref="L82:M85" si="23">H23</f>
        <v>-32</v>
      </c>
      <c r="M82" s="203">
        <f t="shared" si="23"/>
        <v>-32</v>
      </c>
      <c r="N82" s="19"/>
      <c r="O82" s="203">
        <f>J23</f>
        <v>-32</v>
      </c>
      <c r="P82" s="209"/>
      <c r="Q82" s="205">
        <f>L23</f>
        <v>-32</v>
      </c>
      <c r="R82" s="162"/>
      <c r="S82" s="1"/>
      <c r="T82" s="201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  <c r="DP82" s="24"/>
      <c r="DQ82" s="24"/>
      <c r="DR82" s="24"/>
      <c r="DS82" s="24"/>
      <c r="DT82" s="24"/>
      <c r="DU82" s="24"/>
      <c r="DV82" s="24"/>
      <c r="DW82" s="24"/>
      <c r="DX82" s="24"/>
      <c r="DY82" s="24"/>
      <c r="DZ82" s="24"/>
      <c r="EA82" s="24"/>
      <c r="EB82" s="24"/>
      <c r="EC82" s="24"/>
      <c r="ED82" s="24"/>
      <c r="EE82" s="24"/>
      <c r="EF82" s="24"/>
      <c r="EG82" s="24"/>
      <c r="EH82" s="24"/>
      <c r="EI82" s="24"/>
      <c r="EJ82" s="24"/>
      <c r="EK82" s="24"/>
      <c r="EL82" s="24"/>
      <c r="EM82" s="24"/>
      <c r="EN82" s="24"/>
      <c r="EO82" s="24"/>
      <c r="EP82" s="24"/>
      <c r="EQ82" s="24"/>
      <c r="ER82" s="24"/>
      <c r="ES82" s="24"/>
      <c r="ET82" s="24"/>
      <c r="EU82" s="24"/>
    </row>
    <row r="83" spans="1:151">
      <c r="A83" s="24"/>
      <c r="B83" s="400"/>
      <c r="C83" s="30">
        <v>6</v>
      </c>
      <c r="D83" s="150">
        <f t="shared" si="22"/>
        <v>7506</v>
      </c>
      <c r="E83" s="150">
        <f t="shared" si="22"/>
        <v>7483</v>
      </c>
      <c r="F83" s="19"/>
      <c r="G83" s="150">
        <f>E24</f>
        <v>7467</v>
      </c>
      <c r="H83" s="229"/>
      <c r="I83" s="150">
        <f>G24</f>
        <v>7605</v>
      </c>
      <c r="J83" s="162"/>
      <c r="K83" s="20"/>
      <c r="L83" s="203">
        <f t="shared" si="23"/>
        <v>-32</v>
      </c>
      <c r="M83" s="203">
        <f t="shared" si="23"/>
        <v>-32</v>
      </c>
      <c r="N83" s="19"/>
      <c r="O83" s="203">
        <f>J24</f>
        <v>-32</v>
      </c>
      <c r="P83" s="210"/>
      <c r="Q83" s="205">
        <f>L24</f>
        <v>-32</v>
      </c>
      <c r="R83" s="185"/>
      <c r="S83" s="1"/>
      <c r="T83" s="201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  <c r="DO83" s="24"/>
      <c r="DP83" s="24"/>
      <c r="DQ83" s="24"/>
      <c r="DR83" s="24"/>
      <c r="DS83" s="24"/>
      <c r="DT83" s="24"/>
      <c r="DU83" s="24"/>
      <c r="DV83" s="24"/>
      <c r="DW83" s="24"/>
      <c r="DX83" s="24"/>
      <c r="DY83" s="24"/>
      <c r="DZ83" s="24"/>
      <c r="EA83" s="24"/>
      <c r="EB83" s="24"/>
      <c r="EC83" s="24"/>
      <c r="ED83" s="24"/>
      <c r="EE83" s="24"/>
      <c r="EF83" s="24"/>
      <c r="EG83" s="24"/>
      <c r="EH83" s="24"/>
      <c r="EI83" s="24"/>
      <c r="EJ83" s="24"/>
      <c r="EK83" s="24"/>
      <c r="EL83" s="24"/>
      <c r="EM83" s="24"/>
      <c r="EN83" s="24"/>
      <c r="EO83" s="24"/>
      <c r="EP83" s="24"/>
      <c r="EQ83" s="24"/>
      <c r="ER83" s="24"/>
      <c r="ES83" s="24"/>
      <c r="ET83" s="24"/>
      <c r="EU83" s="24"/>
    </row>
    <row r="84" spans="1:151">
      <c r="A84" s="24"/>
      <c r="B84" s="400"/>
      <c r="C84" s="30">
        <v>7</v>
      </c>
      <c r="D84" s="150">
        <f t="shared" si="22"/>
        <v>7440</v>
      </c>
      <c r="E84" s="150">
        <f t="shared" si="22"/>
        <v>7420</v>
      </c>
      <c r="F84" s="19"/>
      <c r="G84" s="150">
        <f>E25</f>
        <v>7405</v>
      </c>
      <c r="H84" s="229"/>
      <c r="I84" s="150">
        <f>G25</f>
        <v>7531</v>
      </c>
      <c r="J84" s="162"/>
      <c r="K84" s="17"/>
      <c r="L84" s="203">
        <f t="shared" si="23"/>
        <v>-32</v>
      </c>
      <c r="M84" s="203">
        <f t="shared" si="23"/>
        <v>-32</v>
      </c>
      <c r="N84" s="19"/>
      <c r="O84" s="203">
        <f>J25</f>
        <v>-32</v>
      </c>
      <c r="P84" s="210"/>
      <c r="Q84" s="205">
        <f>L25</f>
        <v>-32</v>
      </c>
      <c r="R84" s="162"/>
      <c r="S84" s="1"/>
      <c r="T84" s="201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  <c r="DO84" s="24"/>
      <c r="DP84" s="24"/>
      <c r="DQ84" s="24"/>
      <c r="DR84" s="24"/>
      <c r="DS84" s="24"/>
      <c r="DT84" s="24"/>
      <c r="DU84" s="24"/>
      <c r="DV84" s="24"/>
      <c r="DW84" s="24"/>
      <c r="DX84" s="24"/>
      <c r="DY84" s="24"/>
      <c r="DZ84" s="24"/>
      <c r="EA84" s="24"/>
      <c r="EB84" s="24"/>
      <c r="EC84" s="24"/>
      <c r="ED84" s="24"/>
      <c r="EE84" s="24"/>
      <c r="EF84" s="24"/>
      <c r="EG84" s="24"/>
      <c r="EH84" s="24"/>
      <c r="EI84" s="24"/>
      <c r="EJ84" s="24"/>
      <c r="EK84" s="24"/>
      <c r="EL84" s="24"/>
      <c r="EM84" s="24"/>
      <c r="EN84" s="24"/>
      <c r="EO84" s="24"/>
      <c r="EP84" s="24"/>
      <c r="EQ84" s="24"/>
      <c r="ER84" s="24"/>
      <c r="ES84" s="24"/>
      <c r="ET84" s="24"/>
      <c r="EU84" s="24"/>
    </row>
    <row r="85" spans="1:151">
      <c r="A85" s="24"/>
      <c r="B85" s="400"/>
      <c r="C85" s="30">
        <v>8</v>
      </c>
      <c r="D85" s="150">
        <f t="shared" si="22"/>
        <v>7462</v>
      </c>
      <c r="E85" s="150">
        <f t="shared" si="22"/>
        <v>7447</v>
      </c>
      <c r="F85" s="19"/>
      <c r="G85" s="150">
        <f>E26</f>
        <v>7433</v>
      </c>
      <c r="H85" s="229"/>
      <c r="I85" s="150">
        <f>G26</f>
        <v>7539</v>
      </c>
      <c r="J85" s="163"/>
      <c r="K85" s="18"/>
      <c r="L85" s="203">
        <f t="shared" si="23"/>
        <v>-32</v>
      </c>
      <c r="M85" s="203">
        <f t="shared" si="23"/>
        <v>-32</v>
      </c>
      <c r="N85" s="19"/>
      <c r="O85" s="203">
        <f>J26</f>
        <v>-32</v>
      </c>
      <c r="P85" s="210"/>
      <c r="Q85" s="205">
        <f>L26</f>
        <v>-32</v>
      </c>
      <c r="R85" s="162"/>
      <c r="S85" s="1"/>
      <c r="T85" s="201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  <c r="DO85" s="24"/>
      <c r="DP85" s="24"/>
      <c r="DQ85" s="24"/>
      <c r="DR85" s="24"/>
      <c r="DS85" s="24"/>
      <c r="DT85" s="24"/>
      <c r="DU85" s="24"/>
      <c r="DV85" s="24"/>
      <c r="DW85" s="24"/>
      <c r="DX85" s="24"/>
      <c r="DY85" s="24"/>
      <c r="DZ85" s="24"/>
      <c r="EA85" s="24"/>
      <c r="EB85" s="24"/>
      <c r="EC85" s="24"/>
      <c r="ED85" s="24"/>
      <c r="EE85" s="24"/>
      <c r="EF85" s="24"/>
      <c r="EG85" s="24"/>
      <c r="EH85" s="24"/>
      <c r="EI85" s="24"/>
      <c r="EJ85" s="24"/>
      <c r="EK85" s="24"/>
      <c r="EL85" s="24"/>
      <c r="EM85" s="24"/>
      <c r="EN85" s="24"/>
      <c r="EO85" s="24"/>
      <c r="EP85" s="24"/>
      <c r="EQ85" s="24"/>
      <c r="ER85" s="24"/>
      <c r="ES85" s="24"/>
      <c r="ET85" s="24"/>
      <c r="EU85" s="24"/>
    </row>
    <row r="86" spans="1:151" s="15" customFormat="1">
      <c r="A86" s="24"/>
      <c r="B86" s="400"/>
      <c r="C86" s="30"/>
      <c r="D86" s="146"/>
      <c r="E86" s="147"/>
      <c r="F86" s="19"/>
      <c r="G86" s="146"/>
      <c r="H86" s="134"/>
      <c r="I86" s="229"/>
      <c r="J86" s="163"/>
      <c r="K86" s="18"/>
      <c r="L86" s="146"/>
      <c r="M86" s="147"/>
      <c r="N86" s="19"/>
      <c r="O86" s="146"/>
      <c r="P86" s="134"/>
      <c r="Q86" s="183"/>
      <c r="R86" s="162"/>
      <c r="S86" s="1"/>
      <c r="T86" s="201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  <c r="DP86" s="24"/>
      <c r="DQ86" s="24"/>
      <c r="DR86" s="24"/>
      <c r="DS86" s="24"/>
      <c r="DT86" s="24"/>
      <c r="DU86" s="24"/>
      <c r="DV86" s="24"/>
      <c r="DW86" s="24"/>
      <c r="DX86" s="24"/>
      <c r="DY86" s="24"/>
      <c r="DZ86" s="24"/>
      <c r="EA86" s="24"/>
      <c r="EB86" s="24"/>
      <c r="EC86" s="24"/>
      <c r="ED86" s="24"/>
      <c r="EE86" s="24"/>
      <c r="EF86" s="24"/>
      <c r="EG86" s="24"/>
      <c r="EH86" s="24"/>
      <c r="EI86" s="24"/>
      <c r="EJ86" s="24"/>
      <c r="EK86" s="24"/>
      <c r="EL86" s="24"/>
      <c r="EM86" s="24"/>
      <c r="EN86" s="24"/>
      <c r="EO86" s="24"/>
      <c r="EP86" s="24"/>
      <c r="EQ86" s="24"/>
      <c r="ER86" s="24"/>
      <c r="ES86" s="24"/>
      <c r="ET86" s="24"/>
      <c r="EU86" s="24"/>
    </row>
    <row r="87" spans="1:151" s="13" customFormat="1" ht="16" thickBot="1">
      <c r="A87" s="24"/>
      <c r="B87" s="400"/>
      <c r="C87" s="30"/>
      <c r="D87" s="146"/>
      <c r="E87" s="147"/>
      <c r="F87" s="19"/>
      <c r="G87" s="146"/>
      <c r="H87" s="134"/>
      <c r="I87" s="229"/>
      <c r="J87" s="163"/>
      <c r="K87" s="18"/>
      <c r="L87" s="146"/>
      <c r="M87" s="147"/>
      <c r="N87" s="19"/>
      <c r="O87" s="146"/>
      <c r="P87" s="134"/>
      <c r="Q87" s="183"/>
      <c r="R87" s="162"/>
      <c r="S87" s="1"/>
      <c r="T87" s="201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  <c r="DP87" s="24"/>
      <c r="DQ87" s="24"/>
      <c r="DR87" s="24"/>
      <c r="DS87" s="24"/>
      <c r="DT87" s="24"/>
      <c r="DU87" s="24"/>
      <c r="DV87" s="24"/>
      <c r="DW87" s="24"/>
      <c r="DX87" s="24"/>
      <c r="DY87" s="24"/>
      <c r="DZ87" s="24"/>
      <c r="EA87" s="24"/>
      <c r="EB87" s="24"/>
      <c r="EC87" s="24"/>
      <c r="ED87" s="24"/>
      <c r="EE87" s="24"/>
      <c r="EF87" s="24"/>
      <c r="EG87" s="24"/>
      <c r="EH87" s="24"/>
      <c r="EI87" s="24"/>
      <c r="EJ87" s="24"/>
      <c r="EK87" s="24"/>
      <c r="EL87" s="24"/>
      <c r="EM87" s="24"/>
      <c r="EN87" s="24"/>
      <c r="EO87" s="24"/>
      <c r="EP87" s="24"/>
      <c r="EQ87" s="24"/>
      <c r="ER87" s="24"/>
      <c r="ES87" s="24"/>
      <c r="ET87" s="24"/>
      <c r="EU87" s="24"/>
    </row>
    <row r="88" spans="1:151" s="16" customFormat="1" ht="16" thickBot="1">
      <c r="A88" s="24"/>
      <c r="B88" s="400"/>
      <c r="C88" s="30"/>
      <c r="D88" s="146"/>
      <c r="E88" s="147"/>
      <c r="F88" s="19"/>
      <c r="G88" s="146"/>
      <c r="H88" s="134"/>
      <c r="I88" s="229"/>
      <c r="J88" s="163"/>
      <c r="K88" s="18"/>
      <c r="L88" s="146"/>
      <c r="M88" s="147"/>
      <c r="N88" s="19"/>
      <c r="O88" s="146"/>
      <c r="P88" s="134"/>
      <c r="Q88" s="183"/>
      <c r="R88" s="162"/>
      <c r="S88" s="1"/>
      <c r="T88" s="201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  <c r="DP88" s="24"/>
      <c r="DQ88" s="24"/>
      <c r="DR88" s="24"/>
      <c r="DS88" s="24"/>
      <c r="DT88" s="24"/>
      <c r="DU88" s="24"/>
      <c r="DV88" s="24"/>
      <c r="DW88" s="24"/>
      <c r="DX88" s="24"/>
      <c r="DY88" s="24"/>
      <c r="DZ88" s="24"/>
      <c r="EA88" s="24"/>
      <c r="EB88" s="24"/>
      <c r="EC88" s="24"/>
      <c r="ED88" s="24"/>
      <c r="EE88" s="24"/>
      <c r="EF88" s="24"/>
      <c r="EG88" s="24"/>
      <c r="EH88" s="24"/>
      <c r="EI88" s="24"/>
      <c r="EJ88" s="24"/>
      <c r="EK88" s="24"/>
      <c r="EL88" s="24"/>
      <c r="EM88" s="24"/>
      <c r="EN88" s="24"/>
      <c r="EO88" s="24"/>
      <c r="EP88" s="24"/>
      <c r="EQ88" s="24"/>
      <c r="ER88" s="24"/>
      <c r="ES88" s="24"/>
      <c r="ET88" s="24"/>
      <c r="EU88" s="24"/>
    </row>
    <row r="89" spans="1:151" ht="18" customHeight="1" thickBot="1">
      <c r="A89" s="24"/>
      <c r="B89" s="401"/>
      <c r="C89" s="169"/>
      <c r="D89" s="148"/>
      <c r="E89" s="149"/>
      <c r="F89" s="19"/>
      <c r="G89" s="156"/>
      <c r="H89" s="135"/>
      <c r="I89" s="229"/>
      <c r="J89" s="163"/>
      <c r="K89" s="18"/>
      <c r="L89" s="156"/>
      <c r="M89" s="182"/>
      <c r="N89" s="19"/>
      <c r="O89" s="156"/>
      <c r="P89" s="135"/>
      <c r="Q89" s="193"/>
      <c r="R89" s="162"/>
      <c r="S89" s="1"/>
      <c r="T89" s="201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  <c r="DP89" s="24"/>
      <c r="DQ89" s="24"/>
      <c r="DR89" s="24"/>
      <c r="DS89" s="24"/>
      <c r="DT89" s="24"/>
      <c r="DU89" s="24"/>
      <c r="DV89" s="24"/>
      <c r="DW89" s="24"/>
      <c r="DX89" s="24"/>
      <c r="DY89" s="24"/>
      <c r="DZ89" s="24"/>
      <c r="EA89" s="24"/>
      <c r="EB89" s="24"/>
      <c r="EC89" s="24"/>
      <c r="ED89" s="24"/>
      <c r="EE89" s="24"/>
      <c r="EF89" s="24"/>
      <c r="EG89" s="24"/>
      <c r="EH89" s="24"/>
      <c r="EI89" s="24"/>
      <c r="EJ89" s="24"/>
      <c r="EK89" s="24"/>
      <c r="EL89" s="24"/>
      <c r="EM89" s="24"/>
      <c r="EN89" s="24"/>
      <c r="EO89" s="24"/>
      <c r="EP89" s="24"/>
      <c r="EQ89" s="24"/>
      <c r="ER89" s="24"/>
      <c r="ES89" s="24"/>
      <c r="ET89" s="24"/>
      <c r="EU89" s="24"/>
    </row>
    <row r="90" spans="1:151" ht="20.5" thickBot="1">
      <c r="A90" s="24"/>
      <c r="B90" s="402" t="s">
        <v>4</v>
      </c>
      <c r="C90" s="403"/>
      <c r="D90" s="404">
        <f>AVERAGE(D82:E89)</f>
        <v>7501.5</v>
      </c>
      <c r="E90" s="405"/>
      <c r="F90" s="24"/>
      <c r="G90" s="389">
        <f>AVERAGE(G82:I89)</f>
        <v>7539</v>
      </c>
      <c r="H90" s="390"/>
      <c r="I90" s="391"/>
      <c r="J90" s="177">
        <f>D90-G90</f>
        <v>-37.5</v>
      </c>
      <c r="K90" s="20"/>
      <c r="L90" s="396">
        <f>AVERAGE(L82:M89)</f>
        <v>-32</v>
      </c>
      <c r="M90" s="398"/>
      <c r="N90" s="24"/>
      <c r="O90" s="396">
        <f>AVERAGE(O82:Q89)</f>
        <v>-32</v>
      </c>
      <c r="P90" s="397"/>
      <c r="Q90" s="398"/>
      <c r="R90" s="81">
        <f>L90-O90</f>
        <v>0</v>
      </c>
      <c r="S90" s="1"/>
      <c r="T90" s="199">
        <f>J90-R90</f>
        <v>-37.5</v>
      </c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  <c r="DP90" s="24"/>
      <c r="DQ90" s="24"/>
      <c r="DR90" s="24"/>
      <c r="DS90" s="24"/>
      <c r="DT90" s="24"/>
      <c r="DU90" s="24"/>
      <c r="DV90" s="24"/>
      <c r="DW90" s="24"/>
      <c r="DX90" s="24"/>
      <c r="DY90" s="24"/>
      <c r="DZ90" s="24"/>
      <c r="EA90" s="24"/>
      <c r="EB90" s="24"/>
      <c r="EC90" s="24"/>
      <c r="ED90" s="24"/>
      <c r="EE90" s="24"/>
      <c r="EF90" s="24"/>
      <c r="EG90" s="24"/>
      <c r="EH90" s="24"/>
      <c r="EI90" s="24"/>
      <c r="EJ90" s="24"/>
      <c r="EK90" s="24"/>
      <c r="EL90" s="24"/>
      <c r="EM90" s="24"/>
      <c r="EN90" s="24"/>
      <c r="EO90" s="24"/>
      <c r="EP90" s="24"/>
      <c r="EQ90" s="24"/>
      <c r="ER90" s="24"/>
      <c r="ES90" s="24"/>
      <c r="ET90" s="24"/>
      <c r="EU90" s="24"/>
    </row>
    <row r="91" spans="1:151" ht="15.5" customHeight="1" thickBot="1">
      <c r="A91" s="24"/>
      <c r="B91" s="383" t="s">
        <v>6</v>
      </c>
      <c r="C91" s="170">
        <v>9</v>
      </c>
      <c r="D91" s="111">
        <f>C27</f>
        <v>7246</v>
      </c>
      <c r="E91" s="171"/>
      <c r="F91" s="19"/>
      <c r="G91" s="157">
        <f>E27</f>
        <v>7239</v>
      </c>
      <c r="H91" s="14"/>
      <c r="I91" s="136"/>
      <c r="J91" s="178"/>
      <c r="K91" s="17"/>
      <c r="L91" s="206">
        <f>H27</f>
        <v>-32</v>
      </c>
      <c r="M91" s="171"/>
      <c r="N91" s="20"/>
      <c r="O91" s="206">
        <f>J27</f>
        <v>-32</v>
      </c>
      <c r="P91" s="176"/>
      <c r="Q91" s="155"/>
      <c r="R91" s="194"/>
      <c r="S91" s="1"/>
      <c r="T91" s="201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  <c r="DP91" s="24"/>
      <c r="DQ91" s="24"/>
      <c r="DR91" s="24"/>
      <c r="DS91" s="24"/>
      <c r="DT91" s="24"/>
      <c r="DU91" s="24"/>
      <c r="DV91" s="24"/>
      <c r="DW91" s="24"/>
      <c r="DX91" s="24"/>
      <c r="DY91" s="24"/>
      <c r="DZ91" s="24"/>
      <c r="EA91" s="24"/>
      <c r="EB91" s="24"/>
      <c r="EC91" s="24"/>
      <c r="ED91" s="24"/>
      <c r="EE91" s="24"/>
      <c r="EF91" s="24"/>
      <c r="EG91" s="24"/>
      <c r="EH91" s="24"/>
      <c r="EI91" s="24"/>
      <c r="EJ91" s="24"/>
      <c r="EK91" s="24"/>
      <c r="EL91" s="24"/>
      <c r="EM91" s="24"/>
      <c r="EN91" s="24"/>
      <c r="EO91" s="24"/>
      <c r="EP91" s="24"/>
      <c r="EQ91" s="24"/>
      <c r="ER91" s="24"/>
      <c r="ES91" s="24"/>
      <c r="ET91" s="24"/>
      <c r="EU91" s="24"/>
    </row>
    <row r="92" spans="1:151" ht="16" thickBot="1">
      <c r="A92" s="24"/>
      <c r="B92" s="383"/>
      <c r="C92" s="30">
        <v>10</v>
      </c>
      <c r="D92" s="111">
        <f t="shared" ref="D92:D98" si="24">C28</f>
        <v>7200</v>
      </c>
      <c r="E92" s="173"/>
      <c r="F92" s="19"/>
      <c r="G92" s="157">
        <f t="shared" ref="G92:G98" si="25">E28</f>
        <v>7195</v>
      </c>
      <c r="H92" s="28"/>
      <c r="I92" s="134"/>
      <c r="J92" s="162"/>
      <c r="K92" s="19"/>
      <c r="L92" s="206">
        <f t="shared" ref="L92:L98" si="26">H28</f>
        <v>-32</v>
      </c>
      <c r="M92" s="173"/>
      <c r="N92" s="20"/>
      <c r="O92" s="206">
        <f t="shared" ref="O92:O98" si="27">J28</f>
        <v>-32</v>
      </c>
      <c r="P92" s="28"/>
      <c r="Q92" s="151"/>
      <c r="R92" s="175"/>
      <c r="S92" s="1"/>
      <c r="T92" s="201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  <c r="DO92" s="24"/>
      <c r="DP92" s="24"/>
      <c r="DQ92" s="24"/>
      <c r="DR92" s="24"/>
      <c r="DS92" s="24"/>
      <c r="DT92" s="24"/>
      <c r="DU92" s="24"/>
      <c r="DV92" s="24"/>
      <c r="DW92" s="24"/>
      <c r="DX92" s="24"/>
      <c r="DY92" s="24"/>
      <c r="DZ92" s="24"/>
      <c r="EA92" s="24"/>
      <c r="EB92" s="24"/>
      <c r="EC92" s="24"/>
      <c r="ED92" s="24"/>
      <c r="EE92" s="24"/>
      <c r="EF92" s="24"/>
      <c r="EG92" s="24"/>
      <c r="EH92" s="24"/>
      <c r="EI92" s="24"/>
      <c r="EJ92" s="24"/>
      <c r="EK92" s="24"/>
      <c r="EL92" s="24"/>
      <c r="EM92" s="24"/>
      <c r="EN92" s="24"/>
      <c r="EO92" s="24"/>
      <c r="EP92" s="24"/>
      <c r="EQ92" s="24"/>
      <c r="ER92" s="24"/>
      <c r="ES92" s="24"/>
      <c r="ET92" s="24"/>
      <c r="EU92" s="24"/>
    </row>
    <row r="93" spans="1:151" s="15" customFormat="1" ht="16" thickBot="1">
      <c r="A93" s="24"/>
      <c r="B93" s="383"/>
      <c r="C93" s="30">
        <v>11</v>
      </c>
      <c r="D93" s="111">
        <f t="shared" si="24"/>
        <v>7121</v>
      </c>
      <c r="E93" s="173"/>
      <c r="F93" s="19"/>
      <c r="G93" s="157">
        <f t="shared" si="25"/>
        <v>7123</v>
      </c>
      <c r="H93" s="28"/>
      <c r="I93" s="134"/>
      <c r="J93" s="164"/>
      <c r="K93" s="21"/>
      <c r="L93" s="206">
        <f t="shared" si="26"/>
        <v>-32</v>
      </c>
      <c r="M93" s="173"/>
      <c r="N93" s="20"/>
      <c r="O93" s="206">
        <f t="shared" si="27"/>
        <v>-32</v>
      </c>
      <c r="P93" s="28"/>
      <c r="Q93" s="151"/>
      <c r="R93" s="195"/>
      <c r="S93" s="1"/>
      <c r="T93" s="201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  <c r="DO93" s="24"/>
      <c r="DP93" s="24"/>
      <c r="DQ93" s="24"/>
      <c r="DR93" s="24"/>
      <c r="DS93" s="24"/>
      <c r="DT93" s="24"/>
      <c r="DU93" s="24"/>
      <c r="DV93" s="24"/>
      <c r="DW93" s="24"/>
      <c r="DX93" s="24"/>
      <c r="DY93" s="24"/>
      <c r="DZ93" s="24"/>
      <c r="EA93" s="24"/>
      <c r="EB93" s="24"/>
      <c r="EC93" s="24"/>
      <c r="ED93" s="24"/>
      <c r="EE93" s="24"/>
      <c r="EF93" s="24"/>
      <c r="EG93" s="24"/>
      <c r="EH93" s="24"/>
      <c r="EI93" s="24"/>
      <c r="EJ93" s="24"/>
      <c r="EK93" s="24"/>
      <c r="EL93" s="24"/>
      <c r="EM93" s="24"/>
      <c r="EN93" s="24"/>
      <c r="EO93" s="24"/>
      <c r="EP93" s="24"/>
      <c r="EQ93" s="24"/>
      <c r="ER93" s="24"/>
      <c r="ES93" s="24"/>
      <c r="ET93" s="24"/>
      <c r="EU93" s="24"/>
    </row>
    <row r="94" spans="1:151" ht="16" thickBot="1">
      <c r="A94" s="24"/>
      <c r="B94" s="383"/>
      <c r="C94" s="30">
        <v>12</v>
      </c>
      <c r="D94" s="111">
        <f t="shared" si="24"/>
        <v>7109</v>
      </c>
      <c r="E94" s="173"/>
      <c r="F94" s="19"/>
      <c r="G94" s="157">
        <f t="shared" si="25"/>
        <v>7111</v>
      </c>
      <c r="H94" s="28"/>
      <c r="I94" s="134"/>
      <c r="J94" s="162"/>
      <c r="K94" s="20"/>
      <c r="L94" s="206">
        <f t="shared" si="26"/>
        <v>-32</v>
      </c>
      <c r="M94" s="173"/>
      <c r="N94" s="20"/>
      <c r="O94" s="206">
        <f t="shared" si="27"/>
        <v>-32</v>
      </c>
      <c r="P94" s="28"/>
      <c r="Q94" s="151"/>
      <c r="R94" s="196"/>
      <c r="S94" s="1"/>
      <c r="T94" s="201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  <c r="DO94" s="24"/>
      <c r="DP94" s="24"/>
      <c r="DQ94" s="24"/>
      <c r="DR94" s="24"/>
      <c r="DS94" s="24"/>
      <c r="DT94" s="24"/>
      <c r="DU94" s="24"/>
      <c r="DV94" s="24"/>
      <c r="DW94" s="24"/>
      <c r="DX94" s="24"/>
      <c r="DY94" s="24"/>
      <c r="DZ94" s="24"/>
      <c r="EA94" s="24"/>
      <c r="EB94" s="24"/>
      <c r="EC94" s="24"/>
      <c r="ED94" s="24"/>
      <c r="EE94" s="24"/>
      <c r="EF94" s="24"/>
      <c r="EG94" s="24"/>
      <c r="EH94" s="24"/>
      <c r="EI94" s="24"/>
      <c r="EJ94" s="24"/>
      <c r="EK94" s="24"/>
      <c r="EL94" s="24"/>
      <c r="EM94" s="24"/>
      <c r="EN94" s="24"/>
      <c r="EO94" s="24"/>
      <c r="EP94" s="24"/>
      <c r="EQ94" s="24"/>
      <c r="ER94" s="24"/>
      <c r="ES94" s="24"/>
      <c r="ET94" s="24"/>
      <c r="EU94" s="24"/>
    </row>
    <row r="95" spans="1:151" s="15" customFormat="1" ht="16" thickBot="1">
      <c r="A95" s="24"/>
      <c r="B95" s="383"/>
      <c r="C95" s="30">
        <v>13</v>
      </c>
      <c r="D95" s="111">
        <f t="shared" si="24"/>
        <v>7040</v>
      </c>
      <c r="E95" s="173"/>
      <c r="F95" s="19"/>
      <c r="G95" s="157">
        <f t="shared" si="25"/>
        <v>7040</v>
      </c>
      <c r="H95" s="28"/>
      <c r="I95" s="134"/>
      <c r="J95" s="162"/>
      <c r="K95" s="20"/>
      <c r="L95" s="206">
        <f t="shared" si="26"/>
        <v>-32</v>
      </c>
      <c r="M95" s="173"/>
      <c r="N95" s="20"/>
      <c r="O95" s="206">
        <f t="shared" si="27"/>
        <v>-32</v>
      </c>
      <c r="P95" s="28"/>
      <c r="Q95" s="151"/>
      <c r="R95" s="196"/>
      <c r="S95" s="1"/>
      <c r="T95" s="201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  <c r="DO95" s="24"/>
      <c r="DP95" s="24"/>
      <c r="DQ95" s="24"/>
      <c r="DR95" s="24"/>
      <c r="DS95" s="24"/>
      <c r="DT95" s="24"/>
      <c r="DU95" s="24"/>
      <c r="DV95" s="24"/>
      <c r="DW95" s="24"/>
      <c r="DX95" s="24"/>
      <c r="DY95" s="24"/>
      <c r="DZ95" s="24"/>
      <c r="EA95" s="24"/>
      <c r="EB95" s="24"/>
      <c r="EC95" s="24"/>
      <c r="ED95" s="24"/>
      <c r="EE95" s="24"/>
      <c r="EF95" s="24"/>
      <c r="EG95" s="24"/>
      <c r="EH95" s="24"/>
      <c r="EI95" s="24"/>
      <c r="EJ95" s="24"/>
      <c r="EK95" s="24"/>
      <c r="EL95" s="24"/>
      <c r="EM95" s="24"/>
      <c r="EN95" s="24"/>
      <c r="EO95" s="24"/>
      <c r="EP95" s="24"/>
      <c r="EQ95" s="24"/>
      <c r="ER95" s="24"/>
      <c r="ES95" s="24"/>
      <c r="ET95" s="24"/>
      <c r="EU95" s="24"/>
    </row>
    <row r="96" spans="1:151" s="13" customFormat="1" ht="16" thickBot="1">
      <c r="A96" s="24"/>
      <c r="B96" s="383"/>
      <c r="C96" s="30">
        <v>14</v>
      </c>
      <c r="D96" s="111">
        <f t="shared" si="24"/>
        <v>7019</v>
      </c>
      <c r="E96" s="173"/>
      <c r="F96" s="19"/>
      <c r="G96" s="157">
        <f t="shared" si="25"/>
        <v>7021</v>
      </c>
      <c r="H96" s="28"/>
      <c r="I96" s="134"/>
      <c r="J96" s="162"/>
      <c r="K96" s="20"/>
      <c r="L96" s="206">
        <f t="shared" si="26"/>
        <v>-32</v>
      </c>
      <c r="M96" s="173"/>
      <c r="N96" s="20"/>
      <c r="O96" s="206">
        <f t="shared" si="27"/>
        <v>-32</v>
      </c>
      <c r="P96" s="28"/>
      <c r="Q96" s="151"/>
      <c r="R96" s="196"/>
      <c r="S96" s="1"/>
      <c r="T96" s="201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  <c r="DO96" s="24"/>
      <c r="DP96" s="24"/>
      <c r="DQ96" s="24"/>
      <c r="DR96" s="24"/>
      <c r="DS96" s="24"/>
      <c r="DT96" s="24"/>
      <c r="DU96" s="24"/>
      <c r="DV96" s="24"/>
      <c r="DW96" s="24"/>
      <c r="DX96" s="24"/>
      <c r="DY96" s="24"/>
      <c r="DZ96" s="24"/>
      <c r="EA96" s="24"/>
      <c r="EB96" s="24"/>
      <c r="EC96" s="24"/>
      <c r="ED96" s="24"/>
      <c r="EE96" s="24"/>
      <c r="EF96" s="24"/>
      <c r="EG96" s="24"/>
      <c r="EH96" s="24"/>
      <c r="EI96" s="24"/>
      <c r="EJ96" s="24"/>
      <c r="EK96" s="24"/>
      <c r="EL96" s="24"/>
      <c r="EM96" s="24"/>
      <c r="EN96" s="24"/>
      <c r="EO96" s="24"/>
      <c r="EP96" s="24"/>
      <c r="EQ96" s="24"/>
      <c r="ER96" s="24"/>
      <c r="ES96" s="24"/>
      <c r="ET96" s="24"/>
      <c r="EU96" s="24"/>
    </row>
    <row r="97" spans="1:151" ht="16" thickBot="1">
      <c r="A97" s="24"/>
      <c r="B97" s="383"/>
      <c r="C97" s="30">
        <v>15</v>
      </c>
      <c r="D97" s="111">
        <f t="shared" si="24"/>
        <v>7018</v>
      </c>
      <c r="E97" s="173"/>
      <c r="F97" s="19"/>
      <c r="G97" s="157">
        <f t="shared" si="25"/>
        <v>7018</v>
      </c>
      <c r="H97" s="28"/>
      <c r="I97" s="134"/>
      <c r="J97" s="162"/>
      <c r="K97" s="20"/>
      <c r="L97" s="206">
        <f t="shared" si="26"/>
        <v>-32</v>
      </c>
      <c r="M97" s="173"/>
      <c r="N97" s="20"/>
      <c r="O97" s="206">
        <f t="shared" si="27"/>
        <v>-32</v>
      </c>
      <c r="P97" s="28"/>
      <c r="Q97" s="151"/>
      <c r="R97" s="196"/>
      <c r="S97" s="1"/>
      <c r="T97" s="201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  <c r="DP97" s="24"/>
      <c r="DQ97" s="24"/>
      <c r="DR97" s="24"/>
      <c r="DS97" s="24"/>
      <c r="DT97" s="24"/>
      <c r="DU97" s="24"/>
      <c r="DV97" s="24"/>
      <c r="DW97" s="24"/>
      <c r="DX97" s="24"/>
      <c r="DY97" s="24"/>
      <c r="DZ97" s="24"/>
      <c r="EA97" s="24"/>
      <c r="EB97" s="24"/>
      <c r="EC97" s="24"/>
      <c r="ED97" s="24"/>
      <c r="EE97" s="24"/>
      <c r="EF97" s="24"/>
      <c r="EG97" s="24"/>
      <c r="EH97" s="24"/>
      <c r="EI97" s="24"/>
      <c r="EJ97" s="24"/>
      <c r="EK97" s="24"/>
      <c r="EL97" s="24"/>
      <c r="EM97" s="24"/>
      <c r="EN97" s="24"/>
      <c r="EO97" s="24"/>
      <c r="EP97" s="24"/>
      <c r="EQ97" s="24"/>
      <c r="ER97" s="24"/>
      <c r="ES97" s="24"/>
      <c r="ET97" s="24"/>
      <c r="EU97" s="24"/>
    </row>
    <row r="98" spans="1:151">
      <c r="A98" s="24"/>
      <c r="B98" s="383"/>
      <c r="C98" s="30">
        <v>16</v>
      </c>
      <c r="D98" s="111">
        <f t="shared" si="24"/>
        <v>7043</v>
      </c>
      <c r="E98" s="173"/>
      <c r="F98" s="19"/>
      <c r="G98" s="157">
        <f t="shared" si="25"/>
        <v>7038</v>
      </c>
      <c r="H98" s="28"/>
      <c r="I98" s="134"/>
      <c r="J98" s="162"/>
      <c r="K98" s="20"/>
      <c r="L98" s="206">
        <f t="shared" si="26"/>
        <v>-32</v>
      </c>
      <c r="M98" s="173"/>
      <c r="N98" s="20"/>
      <c r="O98" s="206">
        <f t="shared" si="27"/>
        <v>-32</v>
      </c>
      <c r="P98" s="28"/>
      <c r="Q98" s="151"/>
      <c r="R98" s="196"/>
      <c r="S98" s="1"/>
      <c r="T98" s="201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  <c r="DP98" s="24"/>
      <c r="DQ98" s="24"/>
      <c r="DR98" s="24"/>
      <c r="DS98" s="24"/>
      <c r="DT98" s="24"/>
      <c r="DU98" s="24"/>
      <c r="DV98" s="24"/>
      <c r="DW98" s="24"/>
      <c r="DX98" s="24"/>
      <c r="DY98" s="24"/>
      <c r="DZ98" s="24"/>
      <c r="EA98" s="24"/>
      <c r="EB98" s="24"/>
      <c r="EC98" s="24"/>
      <c r="ED98" s="24"/>
      <c r="EE98" s="24"/>
      <c r="EF98" s="24"/>
      <c r="EG98" s="24"/>
      <c r="EH98" s="24"/>
      <c r="EI98" s="24"/>
      <c r="EJ98" s="24"/>
      <c r="EK98" s="24"/>
      <c r="EL98" s="24"/>
      <c r="EM98" s="24"/>
      <c r="EN98" s="24"/>
      <c r="EO98" s="24"/>
      <c r="EP98" s="24"/>
      <c r="EQ98" s="24"/>
      <c r="ER98" s="24"/>
      <c r="ES98" s="24"/>
      <c r="ET98" s="24"/>
      <c r="EU98" s="24"/>
    </row>
    <row r="99" spans="1:151">
      <c r="A99" s="24"/>
      <c r="B99" s="383"/>
      <c r="C99" s="170"/>
      <c r="D99" s="212"/>
      <c r="E99" s="173"/>
      <c r="F99" s="19"/>
      <c r="G99" s="212"/>
      <c r="H99" s="28"/>
      <c r="I99" s="134"/>
      <c r="J99" s="162"/>
      <c r="K99" s="20"/>
      <c r="L99" s="207"/>
      <c r="M99" s="173"/>
      <c r="N99" s="20"/>
      <c r="O99" s="207"/>
      <c r="P99" s="28"/>
      <c r="Q99" s="151"/>
      <c r="R99" s="196"/>
      <c r="S99" s="1"/>
      <c r="T99" s="201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  <c r="DP99" s="24"/>
      <c r="DQ99" s="24"/>
      <c r="DR99" s="24"/>
      <c r="DS99" s="24"/>
      <c r="DT99" s="24"/>
      <c r="DU99" s="24"/>
      <c r="DV99" s="24"/>
      <c r="DW99" s="24"/>
      <c r="DX99" s="24"/>
      <c r="DY99" s="24"/>
      <c r="DZ99" s="24"/>
      <c r="EA99" s="24"/>
      <c r="EB99" s="24"/>
      <c r="EC99" s="24"/>
      <c r="ED99" s="24"/>
      <c r="EE99" s="24"/>
      <c r="EF99" s="24"/>
      <c r="EG99" s="24"/>
      <c r="EH99" s="24"/>
      <c r="EI99" s="24"/>
      <c r="EJ99" s="24"/>
      <c r="EK99" s="24"/>
      <c r="EL99" s="24"/>
      <c r="EM99" s="24"/>
      <c r="EN99" s="24"/>
      <c r="EO99" s="24"/>
      <c r="EP99" s="24"/>
      <c r="EQ99" s="24"/>
      <c r="ER99" s="24"/>
      <c r="ES99" s="24"/>
      <c r="ET99" s="24"/>
      <c r="EU99" s="24"/>
    </row>
    <row r="100" spans="1:151">
      <c r="A100" s="24"/>
      <c r="B100" s="383"/>
      <c r="C100" s="170"/>
      <c r="D100" s="212"/>
      <c r="E100" s="173"/>
      <c r="F100" s="19"/>
      <c r="G100" s="212"/>
      <c r="H100" s="28"/>
      <c r="I100" s="134"/>
      <c r="J100" s="162"/>
      <c r="K100" s="20"/>
      <c r="L100" s="207"/>
      <c r="M100" s="173"/>
      <c r="N100" s="20"/>
      <c r="O100" s="207"/>
      <c r="P100" s="28"/>
      <c r="Q100" s="151"/>
      <c r="R100" s="196"/>
      <c r="S100" s="1"/>
      <c r="T100" s="201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  <c r="DP100" s="24"/>
      <c r="DQ100" s="24"/>
      <c r="DR100" s="24"/>
      <c r="DS100" s="24"/>
      <c r="DT100" s="24"/>
      <c r="DU100" s="24"/>
      <c r="DV100" s="24"/>
      <c r="DW100" s="24"/>
      <c r="DX100" s="24"/>
      <c r="DY100" s="24"/>
      <c r="DZ100" s="24"/>
      <c r="EA100" s="24"/>
      <c r="EB100" s="24"/>
      <c r="EC100" s="24"/>
      <c r="ED100" s="24"/>
      <c r="EE100" s="24"/>
      <c r="EF100" s="24"/>
      <c r="EG100" s="24"/>
      <c r="EH100" s="24"/>
      <c r="EI100" s="24"/>
      <c r="EJ100" s="24"/>
      <c r="EK100" s="24"/>
      <c r="EL100" s="24"/>
      <c r="EM100" s="24"/>
      <c r="EN100" s="24"/>
      <c r="EO100" s="24"/>
      <c r="EP100" s="24"/>
      <c r="EQ100" s="24"/>
      <c r="ER100" s="24"/>
      <c r="ES100" s="24"/>
      <c r="ET100" s="24"/>
      <c r="EU100" s="24"/>
    </row>
    <row r="101" spans="1:151">
      <c r="A101" s="24"/>
      <c r="B101" s="383"/>
      <c r="C101" s="170"/>
      <c r="D101" s="212"/>
      <c r="E101" s="173"/>
      <c r="F101" s="19"/>
      <c r="G101" s="212"/>
      <c r="H101" s="28"/>
      <c r="I101" s="134"/>
      <c r="J101" s="162"/>
      <c r="K101" s="20"/>
      <c r="L101" s="207"/>
      <c r="M101" s="173"/>
      <c r="N101" s="20"/>
      <c r="O101" s="207"/>
      <c r="P101" s="28"/>
      <c r="Q101" s="151"/>
      <c r="R101" s="196"/>
      <c r="S101" s="1"/>
      <c r="T101" s="201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  <c r="DC101" s="24"/>
      <c r="DD101" s="24"/>
      <c r="DE101" s="24"/>
      <c r="DF101" s="24"/>
      <c r="DG101" s="24"/>
      <c r="DH101" s="24"/>
      <c r="DI101" s="24"/>
      <c r="DJ101" s="24"/>
      <c r="DK101" s="24"/>
      <c r="DL101" s="24"/>
      <c r="DM101" s="24"/>
      <c r="DN101" s="24"/>
      <c r="DO101" s="24"/>
      <c r="DP101" s="24"/>
      <c r="DQ101" s="24"/>
      <c r="DR101" s="24"/>
      <c r="DS101" s="24"/>
      <c r="DT101" s="24"/>
      <c r="DU101" s="24"/>
      <c r="DV101" s="24"/>
      <c r="DW101" s="24"/>
      <c r="DX101" s="24"/>
      <c r="DY101" s="24"/>
      <c r="DZ101" s="24"/>
      <c r="EA101" s="24"/>
      <c r="EB101" s="24"/>
      <c r="EC101" s="24"/>
      <c r="ED101" s="24"/>
      <c r="EE101" s="24"/>
      <c r="EF101" s="24"/>
      <c r="EG101" s="24"/>
      <c r="EH101" s="24"/>
      <c r="EI101" s="24"/>
      <c r="EJ101" s="24"/>
      <c r="EK101" s="24"/>
      <c r="EL101" s="24"/>
      <c r="EM101" s="24"/>
      <c r="EN101" s="24"/>
      <c r="EO101" s="24"/>
      <c r="EP101" s="24"/>
      <c r="EQ101" s="24"/>
      <c r="ER101" s="24"/>
      <c r="ES101" s="24"/>
      <c r="ET101" s="24"/>
      <c r="EU101" s="24"/>
    </row>
    <row r="102" spans="1:151" ht="16" thickBot="1">
      <c r="A102" s="24"/>
      <c r="B102" s="384"/>
      <c r="C102" s="170"/>
      <c r="D102" s="215"/>
      <c r="E102" s="174"/>
      <c r="F102" s="19"/>
      <c r="G102" s="216"/>
      <c r="H102" s="32"/>
      <c r="I102" s="135"/>
      <c r="J102" s="179"/>
      <c r="K102" s="20"/>
      <c r="L102" s="208"/>
      <c r="M102" s="174"/>
      <c r="N102" s="20"/>
      <c r="O102" s="208"/>
      <c r="P102" s="50"/>
      <c r="Q102" s="160"/>
      <c r="R102" s="196"/>
      <c r="S102" s="1"/>
      <c r="T102" s="201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4"/>
      <c r="DB102" s="24"/>
      <c r="DC102" s="24"/>
      <c r="DD102" s="24"/>
      <c r="DE102" s="24"/>
      <c r="DF102" s="24"/>
      <c r="DG102" s="24"/>
      <c r="DH102" s="24"/>
      <c r="DI102" s="24"/>
      <c r="DJ102" s="24"/>
      <c r="DK102" s="24"/>
      <c r="DL102" s="24"/>
      <c r="DM102" s="24"/>
      <c r="DN102" s="24"/>
      <c r="DO102" s="24"/>
      <c r="DP102" s="24"/>
      <c r="DQ102" s="24"/>
      <c r="DR102" s="24"/>
      <c r="DS102" s="24"/>
      <c r="DT102" s="24"/>
      <c r="DU102" s="24"/>
      <c r="DV102" s="24"/>
      <c r="DW102" s="24"/>
      <c r="DX102" s="24"/>
      <c r="DY102" s="24"/>
      <c r="DZ102" s="24"/>
      <c r="EA102" s="24"/>
      <c r="EB102" s="24"/>
      <c r="EC102" s="24"/>
      <c r="ED102" s="24"/>
      <c r="EE102" s="24"/>
      <c r="EF102" s="24"/>
      <c r="EG102" s="24"/>
      <c r="EH102" s="24"/>
      <c r="EI102" s="24"/>
      <c r="EJ102" s="24"/>
      <c r="EK102" s="24"/>
      <c r="EL102" s="24"/>
      <c r="EM102" s="24"/>
      <c r="EN102" s="24"/>
      <c r="EO102" s="24"/>
      <c r="EP102" s="24"/>
      <c r="EQ102" s="24"/>
      <c r="ER102" s="24"/>
      <c r="ES102" s="24"/>
      <c r="ET102" s="24"/>
      <c r="EU102" s="24"/>
    </row>
    <row r="103" spans="1:151" ht="20.5" thickBot="1">
      <c r="A103" s="24"/>
      <c r="B103" s="385" t="s">
        <v>4</v>
      </c>
      <c r="C103" s="386"/>
      <c r="D103" s="387">
        <f>AVERAGE(D91:E102)</f>
        <v>7099.5</v>
      </c>
      <c r="E103" s="388"/>
      <c r="F103" s="24"/>
      <c r="G103" s="389">
        <f>AVERAGE(G91:I102)</f>
        <v>7098.125</v>
      </c>
      <c r="H103" s="390"/>
      <c r="I103" s="391"/>
      <c r="J103" s="154">
        <f>D103-G103</f>
        <v>1.375</v>
      </c>
      <c r="K103" s="20"/>
      <c r="L103" s="392">
        <f>AVERAGE(L91:M102)</f>
        <v>-32</v>
      </c>
      <c r="M103" s="393"/>
      <c r="N103" s="1"/>
      <c r="O103" s="380">
        <f>AVERAGE(O91:Q102)</f>
        <v>-32</v>
      </c>
      <c r="P103" s="382"/>
      <c r="Q103" s="381"/>
      <c r="R103" s="81">
        <f>L103-O103</f>
        <v>0</v>
      </c>
      <c r="S103" s="1"/>
      <c r="T103" s="199">
        <f>J103-R103</f>
        <v>1.375</v>
      </c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  <c r="DE103" s="24"/>
      <c r="DF103" s="24"/>
      <c r="DG103" s="24"/>
      <c r="DH103" s="24"/>
      <c r="DI103" s="24"/>
      <c r="DJ103" s="24"/>
      <c r="DK103" s="24"/>
      <c r="DL103" s="24"/>
      <c r="DM103" s="24"/>
      <c r="DN103" s="24"/>
      <c r="DO103" s="24"/>
      <c r="DP103" s="24"/>
      <c r="DQ103" s="24"/>
      <c r="DR103" s="24"/>
      <c r="DS103" s="24"/>
      <c r="DT103" s="24"/>
      <c r="DU103" s="24"/>
      <c r="DV103" s="24"/>
      <c r="DW103" s="24"/>
      <c r="DX103" s="24"/>
      <c r="DY103" s="24"/>
      <c r="DZ103" s="24"/>
      <c r="EA103" s="24"/>
      <c r="EB103" s="24"/>
      <c r="EC103" s="24"/>
      <c r="ED103" s="24"/>
      <c r="EE103" s="24"/>
      <c r="EF103" s="24"/>
      <c r="EG103" s="24"/>
      <c r="EH103" s="24"/>
      <c r="EI103" s="24"/>
      <c r="EJ103" s="24"/>
      <c r="EK103" s="24"/>
      <c r="EL103" s="24"/>
      <c r="EM103" s="24"/>
      <c r="EN103" s="24"/>
      <c r="EO103" s="24"/>
      <c r="EP103" s="24"/>
      <c r="EQ103" s="24"/>
      <c r="ER103" s="24"/>
      <c r="ES103" s="24"/>
      <c r="ET103" s="24"/>
      <c r="EU103" s="24"/>
    </row>
    <row r="104" spans="1:151" ht="20.5" thickBot="1">
      <c r="A104" s="24"/>
      <c r="B104" s="374" t="s">
        <v>7</v>
      </c>
      <c r="C104" s="30">
        <v>17</v>
      </c>
      <c r="D104" s="213">
        <f>C35</f>
        <v>6813</v>
      </c>
      <c r="E104" s="171"/>
      <c r="F104" s="1"/>
      <c r="G104" s="214">
        <f>E35</f>
        <v>6813</v>
      </c>
      <c r="H104" s="158"/>
      <c r="I104" s="158"/>
      <c r="J104" s="165"/>
      <c r="K104" s="20"/>
      <c r="L104" s="230">
        <f>H35</f>
        <v>-32</v>
      </c>
      <c r="M104" s="171"/>
      <c r="N104" s="1"/>
      <c r="O104" s="211">
        <f>J35</f>
        <v>-32</v>
      </c>
      <c r="P104" s="83"/>
      <c r="Q104" s="155"/>
      <c r="R104" s="165"/>
      <c r="S104" s="1"/>
      <c r="T104" s="165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  <c r="DC104" s="24"/>
      <c r="DD104" s="24"/>
      <c r="DE104" s="24"/>
      <c r="DF104" s="24"/>
      <c r="DG104" s="24"/>
      <c r="DH104" s="24"/>
      <c r="DI104" s="24"/>
      <c r="DJ104" s="24"/>
      <c r="DK104" s="24"/>
      <c r="DL104" s="24"/>
      <c r="DM104" s="24"/>
      <c r="DN104" s="24"/>
      <c r="DO104" s="24"/>
      <c r="DP104" s="24"/>
      <c r="DQ104" s="24"/>
      <c r="DR104" s="24"/>
      <c r="DS104" s="24"/>
      <c r="DT104" s="24"/>
      <c r="DU104" s="24"/>
      <c r="DV104" s="24"/>
      <c r="DW104" s="24"/>
      <c r="DX104" s="24"/>
      <c r="DY104" s="24"/>
      <c r="DZ104" s="24"/>
      <c r="EA104" s="24"/>
      <c r="EB104" s="24"/>
      <c r="EC104" s="24"/>
      <c r="ED104" s="24"/>
      <c r="EE104" s="24"/>
      <c r="EF104" s="24"/>
      <c r="EG104" s="24"/>
      <c r="EH104" s="24"/>
      <c r="EI104" s="24"/>
      <c r="EJ104" s="24"/>
      <c r="EK104" s="24"/>
      <c r="EL104" s="24"/>
      <c r="EM104" s="24"/>
      <c r="EN104" s="24"/>
      <c r="EO104" s="24"/>
      <c r="EP104" s="24"/>
      <c r="EQ104" s="24"/>
      <c r="ER104" s="24"/>
      <c r="ES104" s="24"/>
      <c r="ET104" s="24"/>
      <c r="EU104" s="24"/>
    </row>
    <row r="105" spans="1:151" ht="20.5" thickBot="1">
      <c r="A105" s="24"/>
      <c r="B105" s="375"/>
      <c r="C105" s="30">
        <v>18</v>
      </c>
      <c r="D105" s="213">
        <f>C36</f>
        <v>6789</v>
      </c>
      <c r="E105" s="159"/>
      <c r="F105" s="20"/>
      <c r="G105" s="214">
        <f>E36</f>
        <v>6787</v>
      </c>
      <c r="H105" s="158"/>
      <c r="I105" s="214">
        <f>G36</f>
        <v>6851</v>
      </c>
      <c r="J105" s="166"/>
      <c r="K105" s="20"/>
      <c r="L105" s="230">
        <f>H36</f>
        <v>-32</v>
      </c>
      <c r="M105" s="171"/>
      <c r="N105" s="20"/>
      <c r="O105" s="211">
        <f>J36</f>
        <v>-32</v>
      </c>
      <c r="P105" s="134"/>
      <c r="Q105" s="116">
        <f>L36</f>
        <v>-32</v>
      </c>
      <c r="R105" s="165"/>
      <c r="S105" s="1"/>
      <c r="T105" s="165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  <c r="DC105" s="24"/>
      <c r="DD105" s="24"/>
      <c r="DE105" s="24"/>
      <c r="DF105" s="24"/>
      <c r="DG105" s="24"/>
      <c r="DH105" s="24"/>
      <c r="DI105" s="24"/>
      <c r="DJ105" s="24"/>
      <c r="DK105" s="24"/>
      <c r="DL105" s="24"/>
      <c r="DM105" s="24"/>
      <c r="DN105" s="24"/>
      <c r="DO105" s="24"/>
      <c r="DP105" s="24"/>
      <c r="DQ105" s="24"/>
      <c r="DR105" s="24"/>
      <c r="DS105" s="24"/>
      <c r="DT105" s="24"/>
      <c r="DU105" s="24"/>
      <c r="DV105" s="24"/>
      <c r="DW105" s="24"/>
      <c r="DX105" s="24"/>
      <c r="DY105" s="24"/>
      <c r="DZ105" s="24"/>
      <c r="EA105" s="24"/>
      <c r="EB105" s="24"/>
      <c r="EC105" s="24"/>
      <c r="ED105" s="24"/>
      <c r="EE105" s="24"/>
      <c r="EF105" s="24"/>
      <c r="EG105" s="24"/>
      <c r="EH105" s="24"/>
      <c r="EI105" s="24"/>
      <c r="EJ105" s="24"/>
      <c r="EK105" s="24"/>
      <c r="EL105" s="24"/>
      <c r="EM105" s="24"/>
      <c r="EN105" s="24"/>
      <c r="EO105" s="24"/>
      <c r="EP105" s="24"/>
      <c r="EQ105" s="24"/>
      <c r="ER105" s="24"/>
      <c r="ES105" s="24"/>
      <c r="ET105" s="24"/>
      <c r="EU105" s="24"/>
    </row>
    <row r="106" spans="1:151" s="1" customFormat="1" ht="20.5" thickBot="1">
      <c r="A106" s="24"/>
      <c r="B106" s="375"/>
      <c r="C106" s="30">
        <v>19</v>
      </c>
      <c r="D106" s="212"/>
      <c r="E106" s="159"/>
      <c r="F106" s="20"/>
      <c r="G106" s="212"/>
      <c r="H106" s="159"/>
      <c r="I106" s="168"/>
      <c r="J106" s="166"/>
      <c r="K106" s="20"/>
      <c r="L106" s="171"/>
      <c r="M106" s="171"/>
      <c r="N106" s="20"/>
      <c r="O106" s="207"/>
      <c r="P106" s="134"/>
      <c r="Q106" s="151"/>
      <c r="R106" s="165"/>
      <c r="T106" s="165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  <c r="DB106" s="24"/>
      <c r="DC106" s="24"/>
      <c r="DD106" s="24"/>
      <c r="DE106" s="24"/>
      <c r="DF106" s="24"/>
      <c r="DG106" s="24"/>
      <c r="DH106" s="24"/>
      <c r="DI106" s="24"/>
      <c r="DJ106" s="24"/>
      <c r="DK106" s="24"/>
      <c r="DL106" s="24"/>
      <c r="DM106" s="24"/>
      <c r="DN106" s="24"/>
      <c r="DO106" s="24"/>
      <c r="DP106" s="24"/>
      <c r="DQ106" s="24"/>
      <c r="DR106" s="24"/>
      <c r="DS106" s="24"/>
      <c r="DT106" s="24"/>
      <c r="DU106" s="24"/>
      <c r="DV106" s="24"/>
      <c r="DW106" s="24"/>
      <c r="DX106" s="24"/>
      <c r="DY106" s="24"/>
      <c r="DZ106" s="24"/>
      <c r="EA106" s="24"/>
      <c r="EB106" s="24"/>
      <c r="EC106" s="24"/>
      <c r="ED106" s="24"/>
      <c r="EE106" s="24"/>
      <c r="EF106" s="24"/>
      <c r="EG106" s="24"/>
      <c r="EH106" s="24"/>
      <c r="EI106" s="24"/>
      <c r="EJ106" s="24"/>
      <c r="EK106" s="24"/>
      <c r="EL106" s="24"/>
      <c r="EM106" s="24"/>
      <c r="EN106" s="24"/>
      <c r="EO106" s="24"/>
      <c r="EP106" s="24"/>
      <c r="EQ106" s="24"/>
      <c r="ER106" s="24"/>
      <c r="ES106" s="24"/>
      <c r="ET106" s="24"/>
      <c r="EU106" s="24"/>
    </row>
    <row r="107" spans="1:151" s="1" customFormat="1" ht="20.5" thickBot="1">
      <c r="A107"/>
      <c r="B107" s="376"/>
      <c r="D107" s="52"/>
      <c r="E107" s="172"/>
      <c r="F107" s="20"/>
      <c r="G107" s="52"/>
      <c r="H107" s="172"/>
      <c r="I107" s="168"/>
      <c r="J107" s="166"/>
      <c r="K107" s="20"/>
      <c r="L107" s="171"/>
      <c r="M107" s="171"/>
      <c r="N107" s="20"/>
      <c r="O107" s="208"/>
      <c r="P107" s="152"/>
      <c r="Q107" s="160"/>
      <c r="R107" s="165"/>
      <c r="T107" s="165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4"/>
      <c r="CZ107" s="24"/>
      <c r="DA107" s="24"/>
      <c r="DB107" s="24"/>
      <c r="DC107" s="24"/>
      <c r="DD107" s="24"/>
      <c r="DE107" s="24"/>
      <c r="DF107" s="24"/>
      <c r="DG107" s="24"/>
      <c r="DH107" s="24"/>
      <c r="DI107" s="24"/>
      <c r="DJ107" s="24"/>
      <c r="DK107" s="24"/>
      <c r="DL107" s="24"/>
      <c r="DM107" s="24"/>
      <c r="DN107" s="24"/>
      <c r="DO107" s="24"/>
      <c r="DP107" s="24"/>
      <c r="DQ107" s="24"/>
      <c r="DR107" s="24"/>
      <c r="DS107" s="24"/>
      <c r="DT107" s="24"/>
      <c r="DU107" s="24"/>
      <c r="DV107" s="24"/>
      <c r="DW107" s="24"/>
      <c r="DX107" s="24"/>
      <c r="DY107" s="24"/>
      <c r="DZ107" s="24"/>
      <c r="EA107" s="24"/>
      <c r="EB107" s="24"/>
      <c r="EC107" s="24"/>
      <c r="ED107" s="24"/>
      <c r="EE107" s="24"/>
      <c r="EF107" s="24"/>
      <c r="EG107" s="24"/>
      <c r="EH107" s="24"/>
      <c r="EI107" s="24"/>
      <c r="EJ107" s="24"/>
      <c r="EK107" s="24"/>
      <c r="EL107" s="24"/>
      <c r="EM107" s="24"/>
      <c r="EN107" s="24"/>
      <c r="EO107" s="24"/>
      <c r="EP107" s="24"/>
      <c r="EQ107" s="24"/>
      <c r="ER107" s="24"/>
      <c r="ES107" s="24"/>
      <c r="ET107" s="24"/>
      <c r="EU107" s="24"/>
    </row>
    <row r="108" spans="1:151" ht="20.5" thickBot="1">
      <c r="B108" s="34" t="s">
        <v>4</v>
      </c>
      <c r="C108" s="30"/>
      <c r="D108" s="377">
        <f>AVERAGE(D104:E107)</f>
        <v>6801</v>
      </c>
      <c r="E108" s="378"/>
      <c r="F108" s="1"/>
      <c r="G108" s="379">
        <f>AVERAGE(G104:I107)</f>
        <v>6817</v>
      </c>
      <c r="H108" s="378"/>
      <c r="I108" s="167"/>
      <c r="J108" s="33">
        <f>D108-G108</f>
        <v>-16</v>
      </c>
      <c r="K108" s="20"/>
      <c r="L108" s="380">
        <f>AVERAGE(L104:M107)</f>
        <v>-32</v>
      </c>
      <c r="M108" s="381"/>
      <c r="N108" s="1"/>
      <c r="O108" s="380">
        <f>AVERAGE(O104:Q107)</f>
        <v>-32</v>
      </c>
      <c r="P108" s="382"/>
      <c r="Q108" s="381"/>
      <c r="R108" s="81">
        <f>L108-O108</f>
        <v>0</v>
      </c>
      <c r="S108" s="1"/>
      <c r="T108" s="199">
        <f>J108-R108</f>
        <v>-16</v>
      </c>
    </row>
    <row r="109" spans="1:151" ht="16" thickBot="1">
      <c r="A109" s="1"/>
      <c r="B109" s="20"/>
      <c r="C109" s="21"/>
      <c r="D109" s="22"/>
      <c r="E109" s="21"/>
      <c r="F109" s="1"/>
      <c r="G109" s="1"/>
      <c r="H109" s="1"/>
      <c r="I109" s="1"/>
      <c r="J109" s="20"/>
      <c r="K109" s="20"/>
      <c r="L109" s="1"/>
      <c r="M109" s="1"/>
      <c r="N109" s="1"/>
      <c r="O109" s="1"/>
      <c r="P109" s="1"/>
      <c r="Q109" s="1"/>
      <c r="R109" s="1"/>
      <c r="S109" s="1"/>
      <c r="T109" s="1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24"/>
      <c r="CY109" s="24"/>
      <c r="CZ109" s="24"/>
      <c r="DA109" s="24"/>
      <c r="DB109" s="24"/>
      <c r="DC109" s="24"/>
      <c r="DD109" s="24"/>
      <c r="DE109" s="24"/>
      <c r="DF109" s="24"/>
      <c r="DG109" s="24"/>
      <c r="DH109" s="24"/>
      <c r="DI109" s="24"/>
      <c r="DJ109" s="24"/>
      <c r="DK109" s="24"/>
      <c r="DL109" s="24"/>
      <c r="DM109" s="24"/>
      <c r="DN109" s="24"/>
      <c r="DO109" s="24"/>
      <c r="DP109" s="24"/>
      <c r="DQ109" s="24"/>
      <c r="DR109" s="24"/>
      <c r="DS109" s="24"/>
      <c r="DT109" s="24"/>
      <c r="DU109" s="24"/>
      <c r="DV109" s="24"/>
      <c r="DW109" s="24"/>
      <c r="DX109" s="24"/>
      <c r="DY109" s="24"/>
      <c r="DZ109" s="24"/>
      <c r="EA109" s="24"/>
      <c r="EB109" s="24"/>
      <c r="EC109" s="24"/>
      <c r="ED109" s="24"/>
      <c r="EE109" s="24"/>
      <c r="EF109" s="24"/>
      <c r="EG109" s="24"/>
      <c r="EH109" s="24"/>
      <c r="EI109" s="24"/>
      <c r="EJ109" s="24"/>
      <c r="EK109" s="24"/>
      <c r="EL109" s="24"/>
      <c r="EM109" s="24"/>
      <c r="EN109" s="24"/>
      <c r="EO109" s="24"/>
      <c r="EP109" s="24"/>
      <c r="EQ109" s="24"/>
      <c r="ER109" s="24"/>
      <c r="ES109" s="24"/>
      <c r="ET109" s="24"/>
      <c r="EU109" s="24"/>
    </row>
    <row r="110" spans="1:151" ht="16" thickBot="1">
      <c r="B110" s="35"/>
      <c r="C110" s="24"/>
      <c r="D110" s="419" t="s">
        <v>56</v>
      </c>
      <c r="E110" s="420"/>
      <c r="F110" s="420"/>
      <c r="G110" s="420"/>
      <c r="H110" s="420"/>
      <c r="I110" s="420"/>
      <c r="J110" s="421"/>
      <c r="K110" s="1"/>
      <c r="L110" s="416" t="s">
        <v>15</v>
      </c>
      <c r="M110" s="417"/>
      <c r="N110" s="417"/>
      <c r="O110" s="417"/>
      <c r="P110" s="417"/>
      <c r="Q110" s="417"/>
      <c r="R110" s="418"/>
      <c r="S110" s="1"/>
      <c r="T110" s="36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24"/>
      <c r="CY110" s="24"/>
      <c r="CZ110" s="24"/>
      <c r="DA110" s="24"/>
      <c r="DB110" s="24"/>
      <c r="DC110" s="24"/>
      <c r="DD110" s="24"/>
      <c r="DE110" s="24"/>
      <c r="DF110" s="24"/>
      <c r="DG110" s="24"/>
      <c r="DH110" s="24"/>
      <c r="DI110" s="24"/>
      <c r="DJ110" s="24"/>
      <c r="DK110" s="24"/>
      <c r="DL110" s="24"/>
      <c r="DM110" s="24"/>
      <c r="DN110" s="24"/>
      <c r="DO110" s="24"/>
      <c r="DP110" s="24"/>
      <c r="DQ110" s="24"/>
      <c r="DR110" s="24"/>
      <c r="DS110" s="24"/>
      <c r="DT110" s="24"/>
      <c r="DU110" s="24"/>
      <c r="DV110" s="24"/>
      <c r="DW110" s="24"/>
      <c r="DX110" s="24"/>
      <c r="DY110" s="24"/>
      <c r="DZ110" s="24"/>
      <c r="EA110" s="24"/>
      <c r="EB110" s="24"/>
      <c r="EC110" s="24"/>
      <c r="ED110" s="24"/>
      <c r="EE110" s="24"/>
      <c r="EF110" s="24"/>
      <c r="EG110" s="24"/>
      <c r="EH110" s="24"/>
      <c r="EI110" s="24"/>
      <c r="EJ110" s="24"/>
      <c r="EK110" s="24"/>
      <c r="EL110" s="24"/>
      <c r="EM110" s="24"/>
      <c r="EN110" s="24"/>
      <c r="EO110" s="24"/>
      <c r="EP110" s="24"/>
      <c r="EQ110" s="24"/>
      <c r="ER110" s="24"/>
      <c r="ES110" s="24"/>
      <c r="ET110" s="24"/>
      <c r="EU110" s="24"/>
    </row>
    <row r="111" spans="1:151" ht="16" thickBot="1">
      <c r="B111" s="8"/>
      <c r="C111" s="9"/>
      <c r="D111" s="188" t="s">
        <v>83</v>
      </c>
      <c r="E111" s="188" t="s">
        <v>84</v>
      </c>
      <c r="F111" s="1"/>
      <c r="G111" s="188" t="s">
        <v>85</v>
      </c>
      <c r="H111" s="188" t="s">
        <v>86</v>
      </c>
      <c r="I111" s="188" t="s">
        <v>2</v>
      </c>
      <c r="J111" s="186"/>
      <c r="K111" s="137"/>
      <c r="L111" s="187" t="s">
        <v>83</v>
      </c>
      <c r="M111" s="187" t="s">
        <v>84</v>
      </c>
      <c r="N111" s="1"/>
      <c r="O111" s="187" t="s">
        <v>85</v>
      </c>
      <c r="P111" s="187" t="s">
        <v>86</v>
      </c>
      <c r="Q111" s="187" t="s">
        <v>2</v>
      </c>
      <c r="R111" s="184"/>
      <c r="S111" s="1"/>
      <c r="T111" s="197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24"/>
      <c r="CZ111" s="24"/>
      <c r="DA111" s="24"/>
      <c r="DB111" s="24"/>
      <c r="DC111" s="24"/>
      <c r="DD111" s="24"/>
      <c r="DE111" s="24"/>
      <c r="DF111" s="24"/>
      <c r="DG111" s="24"/>
      <c r="DH111" s="24"/>
      <c r="DI111" s="24"/>
      <c r="DJ111" s="24"/>
      <c r="DK111" s="24"/>
      <c r="DL111" s="24"/>
      <c r="DM111" s="24"/>
      <c r="DN111" s="24"/>
      <c r="DO111" s="24"/>
      <c r="DP111" s="24"/>
      <c r="DQ111" s="24"/>
      <c r="DR111" s="24"/>
      <c r="DS111" s="24"/>
      <c r="DT111" s="24"/>
      <c r="DU111" s="24"/>
      <c r="DV111" s="24"/>
      <c r="DW111" s="24"/>
      <c r="DX111" s="24"/>
      <c r="DY111" s="24"/>
      <c r="DZ111" s="24"/>
      <c r="EA111" s="24"/>
      <c r="EB111" s="24"/>
      <c r="EC111" s="24"/>
      <c r="ED111" s="24"/>
      <c r="EE111" s="24"/>
      <c r="EF111" s="24"/>
      <c r="EG111" s="24"/>
      <c r="EH111" s="24"/>
      <c r="EI111" s="24"/>
      <c r="EJ111" s="24"/>
      <c r="EK111" s="24"/>
      <c r="EL111" s="24"/>
      <c r="EM111" s="24"/>
      <c r="EN111" s="24"/>
      <c r="EO111" s="24"/>
      <c r="EP111" s="24"/>
      <c r="EQ111" s="24"/>
      <c r="ER111" s="24"/>
      <c r="ES111" s="24"/>
      <c r="ET111" s="24"/>
      <c r="EU111" s="24"/>
    </row>
    <row r="112" spans="1:151" ht="74.5" thickBot="1">
      <c r="B112" s="10"/>
      <c r="C112" s="11"/>
      <c r="D112" s="191" t="s">
        <v>81</v>
      </c>
      <c r="E112" s="191" t="s">
        <v>81</v>
      </c>
      <c r="F112" s="1"/>
      <c r="G112" s="191" t="s">
        <v>81</v>
      </c>
      <c r="H112" s="191" t="s">
        <v>81</v>
      </c>
      <c r="I112" s="191" t="s">
        <v>81</v>
      </c>
      <c r="J112" s="189" t="s">
        <v>14</v>
      </c>
      <c r="K112" s="12"/>
      <c r="L112" s="192" t="s">
        <v>82</v>
      </c>
      <c r="M112" s="192" t="s">
        <v>82</v>
      </c>
      <c r="N112" s="1"/>
      <c r="O112" s="192" t="s">
        <v>82</v>
      </c>
      <c r="P112" s="192" t="s">
        <v>82</v>
      </c>
      <c r="Q112" s="192" t="s">
        <v>82</v>
      </c>
      <c r="R112" s="190" t="s">
        <v>16</v>
      </c>
      <c r="S112" s="1"/>
      <c r="T112" s="198" t="s">
        <v>107</v>
      </c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4"/>
      <c r="CZ112" s="24"/>
      <c r="DA112" s="24"/>
      <c r="DB112" s="24"/>
      <c r="DC112" s="24"/>
      <c r="DD112" s="24"/>
      <c r="DE112" s="24"/>
      <c r="DF112" s="24"/>
      <c r="DG112" s="24"/>
      <c r="DH112" s="24"/>
      <c r="DI112" s="24"/>
      <c r="DJ112" s="24"/>
      <c r="DK112" s="24"/>
      <c r="DL112" s="24"/>
      <c r="DM112" s="24"/>
      <c r="DN112" s="24"/>
      <c r="DO112" s="24"/>
      <c r="DP112" s="24"/>
      <c r="DQ112" s="24"/>
      <c r="DR112" s="24"/>
      <c r="DS112" s="24"/>
      <c r="DT112" s="24"/>
      <c r="DU112" s="24"/>
      <c r="DV112" s="24"/>
      <c r="DW112" s="24"/>
      <c r="DX112" s="24"/>
      <c r="DY112" s="24"/>
      <c r="DZ112" s="24"/>
      <c r="EA112" s="24"/>
      <c r="EB112" s="24"/>
      <c r="EC112" s="24"/>
      <c r="ED112" s="24"/>
      <c r="EE112" s="24"/>
      <c r="EF112" s="24"/>
      <c r="EG112" s="24"/>
      <c r="EH112" s="24"/>
      <c r="EI112" s="24"/>
      <c r="EJ112" s="24"/>
      <c r="EK112" s="24"/>
      <c r="EL112" s="24"/>
      <c r="EM112" s="24"/>
      <c r="EN112" s="24"/>
      <c r="EO112" s="24"/>
      <c r="EP112" s="24"/>
      <c r="EQ112" s="24"/>
      <c r="ER112" s="24"/>
      <c r="ES112" s="24"/>
      <c r="ET112" s="24"/>
      <c r="EU112" s="24"/>
    </row>
    <row r="113" spans="1:151">
      <c r="A113" s="24"/>
      <c r="B113" s="428" t="s">
        <v>3</v>
      </c>
      <c r="C113" s="30">
        <v>1</v>
      </c>
      <c r="D113" s="157">
        <f>C19</f>
        <v>7849</v>
      </c>
      <c r="E113" s="157">
        <f>D19</f>
        <v>7823</v>
      </c>
      <c r="F113" s="19"/>
      <c r="G113" s="157">
        <f>E19</f>
        <v>7800</v>
      </c>
      <c r="H113" s="228"/>
      <c r="I113" s="157">
        <f>G19</f>
        <v>7942</v>
      </c>
      <c r="J113" s="161"/>
      <c r="K113" s="20"/>
      <c r="L113" s="203">
        <f>M19</f>
        <v>-32</v>
      </c>
      <c r="M113" s="203">
        <f>N19</f>
        <v>-32</v>
      </c>
      <c r="N113" s="19"/>
      <c r="O113" s="203">
        <f>O19</f>
        <v>-32</v>
      </c>
      <c r="P113" s="209"/>
      <c r="Q113" s="204">
        <f>Q19</f>
        <v>-32</v>
      </c>
      <c r="R113" s="162"/>
      <c r="S113" s="1"/>
      <c r="T113" s="200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  <c r="DE113" s="24"/>
      <c r="DF113" s="24"/>
      <c r="DG113" s="24"/>
      <c r="DH113" s="24"/>
      <c r="DI113" s="24"/>
      <c r="DJ113" s="24"/>
      <c r="DK113" s="24"/>
      <c r="DL113" s="24"/>
      <c r="DM113" s="24"/>
      <c r="DN113" s="24"/>
      <c r="DO113" s="24"/>
      <c r="DP113" s="24"/>
      <c r="DQ113" s="24"/>
      <c r="DR113" s="24"/>
      <c r="DS113" s="24"/>
      <c r="DT113" s="24"/>
      <c r="DU113" s="24"/>
      <c r="DV113" s="24"/>
      <c r="DW113" s="24"/>
      <c r="DX113" s="24"/>
      <c r="DY113" s="24"/>
      <c r="DZ113" s="24"/>
      <c r="EA113" s="24"/>
      <c r="EB113" s="24"/>
      <c r="EC113" s="24"/>
      <c r="ED113" s="24"/>
      <c r="EE113" s="24"/>
      <c r="EF113" s="24"/>
      <c r="EG113" s="24"/>
      <c r="EH113" s="24"/>
      <c r="EI113" s="24"/>
      <c r="EJ113" s="24"/>
      <c r="EK113" s="24"/>
      <c r="EL113" s="24"/>
      <c r="EM113" s="24"/>
      <c r="EN113" s="24"/>
      <c r="EO113" s="24"/>
      <c r="EP113" s="24"/>
      <c r="EQ113" s="24"/>
      <c r="ER113" s="24"/>
      <c r="ES113" s="24"/>
      <c r="ET113" s="24"/>
      <c r="EU113" s="24"/>
    </row>
    <row r="114" spans="1:151">
      <c r="A114" s="24"/>
      <c r="B114" s="400"/>
      <c r="C114" s="30">
        <v>2</v>
      </c>
      <c r="D114" s="157">
        <f t="shared" ref="D114:E116" si="28">C20</f>
        <v>7724</v>
      </c>
      <c r="E114" s="157">
        <f t="shared" si="28"/>
        <v>7697</v>
      </c>
      <c r="F114" s="19"/>
      <c r="G114" s="157">
        <f>E20</f>
        <v>7673</v>
      </c>
      <c r="H114" s="134"/>
      <c r="I114" s="157">
        <f>G20</f>
        <v>7817</v>
      </c>
      <c r="J114" s="161"/>
      <c r="K114" s="20"/>
      <c r="L114" s="203">
        <f t="shared" ref="L114:M116" si="29">M20</f>
        <v>-32</v>
      </c>
      <c r="M114" s="203">
        <f t="shared" si="29"/>
        <v>-32</v>
      </c>
      <c r="N114" s="19"/>
      <c r="O114" s="203">
        <f>O20</f>
        <v>-32</v>
      </c>
      <c r="P114" s="210"/>
      <c r="Q114" s="204">
        <f>Q20</f>
        <v>-32</v>
      </c>
      <c r="R114" s="185"/>
      <c r="S114" s="1"/>
      <c r="T114" s="201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  <c r="DE114" s="24"/>
      <c r="DF114" s="24"/>
      <c r="DG114" s="24"/>
      <c r="DH114" s="24"/>
      <c r="DI114" s="24"/>
      <c r="DJ114" s="24"/>
      <c r="DK114" s="24"/>
      <c r="DL114" s="24"/>
      <c r="DM114" s="24"/>
      <c r="DN114" s="24"/>
      <c r="DO114" s="24"/>
      <c r="DP114" s="24"/>
      <c r="DQ114" s="24"/>
      <c r="DR114" s="24"/>
      <c r="DS114" s="24"/>
      <c r="DT114" s="24"/>
      <c r="DU114" s="24"/>
      <c r="DV114" s="24"/>
      <c r="DW114" s="24"/>
      <c r="DX114" s="24"/>
      <c r="DY114" s="24"/>
      <c r="DZ114" s="24"/>
      <c r="EA114" s="24"/>
      <c r="EB114" s="24"/>
      <c r="EC114" s="24"/>
      <c r="ED114" s="24"/>
      <c r="EE114" s="24"/>
      <c r="EF114" s="24"/>
      <c r="EG114" s="24"/>
      <c r="EH114" s="24"/>
      <c r="EI114" s="24"/>
      <c r="EJ114" s="24"/>
      <c r="EK114" s="24"/>
      <c r="EL114" s="24"/>
      <c r="EM114" s="24"/>
      <c r="EN114" s="24"/>
      <c r="EO114" s="24"/>
      <c r="EP114" s="24"/>
      <c r="EQ114" s="24"/>
      <c r="ER114" s="24"/>
      <c r="ES114" s="24"/>
      <c r="ET114" s="24"/>
      <c r="EU114" s="24"/>
    </row>
    <row r="115" spans="1:151">
      <c r="A115" s="24"/>
      <c r="B115" s="400"/>
      <c r="C115" s="30">
        <v>3</v>
      </c>
      <c r="D115" s="157">
        <f t="shared" si="28"/>
        <v>7686</v>
      </c>
      <c r="E115" s="157">
        <f t="shared" si="28"/>
        <v>7659</v>
      </c>
      <c r="F115" s="19"/>
      <c r="G115" s="157">
        <f>E21</f>
        <v>7636</v>
      </c>
      <c r="H115" s="134"/>
      <c r="I115" s="157">
        <f>G21</f>
        <v>7778</v>
      </c>
      <c r="J115" s="161"/>
      <c r="K115" s="20"/>
      <c r="L115" s="203">
        <f t="shared" si="29"/>
        <v>-32</v>
      </c>
      <c r="M115" s="203">
        <f t="shared" si="29"/>
        <v>-32</v>
      </c>
      <c r="N115" s="19"/>
      <c r="O115" s="203">
        <f>O21</f>
        <v>-32</v>
      </c>
      <c r="P115" s="210"/>
      <c r="Q115" s="204">
        <f>Q21</f>
        <v>-32</v>
      </c>
      <c r="R115" s="162"/>
      <c r="S115" s="1"/>
      <c r="T115" s="201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4"/>
      <c r="CZ115" s="24"/>
      <c r="DA115" s="24"/>
      <c r="DB115" s="24"/>
      <c r="DC115" s="24"/>
      <c r="DD115" s="24"/>
      <c r="DE115" s="24"/>
      <c r="DF115" s="24"/>
      <c r="DG115" s="24"/>
      <c r="DH115" s="24"/>
      <c r="DI115" s="24"/>
      <c r="DJ115" s="24"/>
      <c r="DK115" s="24"/>
      <c r="DL115" s="24"/>
      <c r="DM115" s="24"/>
      <c r="DN115" s="24"/>
      <c r="DO115" s="24"/>
      <c r="DP115" s="24"/>
      <c r="DQ115" s="24"/>
      <c r="DR115" s="24"/>
      <c r="DS115" s="24"/>
      <c r="DT115" s="24"/>
      <c r="DU115" s="24"/>
      <c r="DV115" s="24"/>
      <c r="DW115" s="24"/>
      <c r="DX115" s="24"/>
      <c r="DY115" s="24"/>
      <c r="DZ115" s="24"/>
      <c r="EA115" s="24"/>
      <c r="EB115" s="24"/>
      <c r="EC115" s="24"/>
      <c r="ED115" s="24"/>
      <c r="EE115" s="24"/>
      <c r="EF115" s="24"/>
      <c r="EG115" s="24"/>
      <c r="EH115" s="24"/>
      <c r="EI115" s="24"/>
      <c r="EJ115" s="24"/>
      <c r="EK115" s="24"/>
      <c r="EL115" s="24"/>
      <c r="EM115" s="24"/>
      <c r="EN115" s="24"/>
      <c r="EO115" s="24"/>
      <c r="EP115" s="24"/>
      <c r="EQ115" s="24"/>
      <c r="ER115" s="24"/>
      <c r="ES115" s="24"/>
      <c r="ET115" s="24"/>
      <c r="EU115" s="24"/>
    </row>
    <row r="116" spans="1:151">
      <c r="A116" s="24"/>
      <c r="B116" s="400"/>
      <c r="C116" s="30">
        <v>4</v>
      </c>
      <c r="D116" s="157">
        <f t="shared" si="28"/>
        <v>7740</v>
      </c>
      <c r="E116" s="157">
        <f t="shared" si="28"/>
        <v>7716</v>
      </c>
      <c r="F116" s="19"/>
      <c r="G116" s="157">
        <f>E22</f>
        <v>7694</v>
      </c>
      <c r="H116" s="134"/>
      <c r="I116" s="157">
        <f>G22</f>
        <v>7832</v>
      </c>
      <c r="J116" s="161"/>
      <c r="K116" s="20"/>
      <c r="L116" s="203">
        <f t="shared" si="29"/>
        <v>-32</v>
      </c>
      <c r="M116" s="203">
        <f t="shared" si="29"/>
        <v>-32</v>
      </c>
      <c r="N116" s="19"/>
      <c r="O116" s="203">
        <f>O22</f>
        <v>-32</v>
      </c>
      <c r="P116" s="210"/>
      <c r="Q116" s="204">
        <f>Q22</f>
        <v>-32</v>
      </c>
      <c r="R116" s="162"/>
      <c r="S116" s="1"/>
      <c r="T116" s="201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24"/>
      <c r="CY116" s="24"/>
      <c r="CZ116" s="24"/>
      <c r="DA116" s="24"/>
      <c r="DB116" s="24"/>
      <c r="DC116" s="24"/>
      <c r="DD116" s="24"/>
      <c r="DE116" s="24"/>
      <c r="DF116" s="24"/>
      <c r="DG116" s="24"/>
      <c r="DH116" s="24"/>
      <c r="DI116" s="24"/>
      <c r="DJ116" s="24"/>
      <c r="DK116" s="24"/>
      <c r="DL116" s="24"/>
      <c r="DM116" s="24"/>
      <c r="DN116" s="24"/>
      <c r="DO116" s="24"/>
      <c r="DP116" s="24"/>
      <c r="DQ116" s="24"/>
      <c r="DR116" s="24"/>
      <c r="DS116" s="24"/>
      <c r="DT116" s="24"/>
      <c r="DU116" s="24"/>
      <c r="DV116" s="24"/>
      <c r="DW116" s="24"/>
      <c r="DX116" s="24"/>
      <c r="DY116" s="24"/>
      <c r="DZ116" s="24"/>
      <c r="EA116" s="24"/>
      <c r="EB116" s="24"/>
      <c r="EC116" s="24"/>
      <c r="ED116" s="24"/>
      <c r="EE116" s="24"/>
      <c r="EF116" s="24"/>
      <c r="EG116" s="24"/>
      <c r="EH116" s="24"/>
      <c r="EI116" s="24"/>
      <c r="EJ116" s="24"/>
      <c r="EK116" s="24"/>
      <c r="EL116" s="24"/>
      <c r="EM116" s="24"/>
      <c r="EN116" s="24"/>
      <c r="EO116" s="24"/>
      <c r="EP116" s="24"/>
      <c r="EQ116" s="24"/>
      <c r="ER116" s="24"/>
      <c r="ES116" s="24"/>
      <c r="ET116" s="24"/>
      <c r="EU116" s="24"/>
    </row>
    <row r="117" spans="1:151" s="15" customFormat="1">
      <c r="A117" s="24"/>
      <c r="B117" s="400"/>
      <c r="C117" s="30"/>
      <c r="D117" s="146"/>
      <c r="E117" s="147"/>
      <c r="F117" s="19"/>
      <c r="G117" s="146"/>
      <c r="H117" s="134"/>
      <c r="I117" s="49"/>
      <c r="J117" s="161"/>
      <c r="K117" s="20"/>
      <c r="L117" s="146"/>
      <c r="M117" s="147"/>
      <c r="N117" s="19"/>
      <c r="O117" s="146"/>
      <c r="P117" s="134"/>
      <c r="Q117" s="49"/>
      <c r="R117" s="162"/>
      <c r="S117" s="1"/>
      <c r="T117" s="201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4"/>
      <c r="CW117" s="24"/>
      <c r="CX117" s="24"/>
      <c r="CY117" s="24"/>
      <c r="CZ117" s="24"/>
      <c r="DA117" s="24"/>
      <c r="DB117" s="24"/>
      <c r="DC117" s="24"/>
      <c r="DD117" s="24"/>
      <c r="DE117" s="24"/>
      <c r="DF117" s="24"/>
      <c r="DG117" s="24"/>
      <c r="DH117" s="24"/>
      <c r="DI117" s="24"/>
      <c r="DJ117" s="24"/>
      <c r="DK117" s="24"/>
      <c r="DL117" s="24"/>
      <c r="DM117" s="24"/>
      <c r="DN117" s="24"/>
      <c r="DO117" s="24"/>
      <c r="DP117" s="24"/>
      <c r="DQ117" s="24"/>
      <c r="DR117" s="24"/>
      <c r="DS117" s="24"/>
      <c r="DT117" s="24"/>
      <c r="DU117" s="24"/>
      <c r="DV117" s="24"/>
      <c r="DW117" s="24"/>
      <c r="DX117" s="24"/>
      <c r="DY117" s="24"/>
      <c r="DZ117" s="24"/>
      <c r="EA117" s="24"/>
      <c r="EB117" s="24"/>
      <c r="EC117" s="24"/>
      <c r="ED117" s="24"/>
      <c r="EE117" s="24"/>
      <c r="EF117" s="24"/>
      <c r="EG117" s="24"/>
      <c r="EH117" s="24"/>
      <c r="EI117" s="24"/>
      <c r="EJ117" s="24"/>
      <c r="EK117" s="24"/>
      <c r="EL117" s="24"/>
      <c r="EM117" s="24"/>
      <c r="EN117" s="24"/>
      <c r="EO117" s="24"/>
      <c r="EP117" s="24"/>
      <c r="EQ117" s="24"/>
      <c r="ER117" s="24"/>
      <c r="ES117" s="24"/>
      <c r="ET117" s="24"/>
      <c r="EU117" s="24"/>
    </row>
    <row r="118" spans="1:151" s="13" customFormat="1" ht="16" thickBot="1">
      <c r="A118" s="24"/>
      <c r="B118" s="400"/>
      <c r="C118" s="30"/>
      <c r="D118" s="146"/>
      <c r="E118" s="147"/>
      <c r="F118" s="19"/>
      <c r="G118" s="146"/>
      <c r="H118" s="134"/>
      <c r="I118" s="49"/>
      <c r="J118" s="161"/>
      <c r="K118" s="20"/>
      <c r="L118" s="146"/>
      <c r="M118" s="147"/>
      <c r="N118" s="19"/>
      <c r="O118" s="146"/>
      <c r="P118" s="134"/>
      <c r="Q118" s="49"/>
      <c r="R118" s="162"/>
      <c r="S118" s="1"/>
      <c r="T118" s="201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  <c r="CX118" s="24"/>
      <c r="CY118" s="24"/>
      <c r="CZ118" s="24"/>
      <c r="DA118" s="24"/>
      <c r="DB118" s="24"/>
      <c r="DC118" s="24"/>
      <c r="DD118" s="24"/>
      <c r="DE118" s="24"/>
      <c r="DF118" s="24"/>
      <c r="DG118" s="24"/>
      <c r="DH118" s="24"/>
      <c r="DI118" s="24"/>
      <c r="DJ118" s="24"/>
      <c r="DK118" s="24"/>
      <c r="DL118" s="24"/>
      <c r="DM118" s="24"/>
      <c r="DN118" s="24"/>
      <c r="DO118" s="24"/>
      <c r="DP118" s="24"/>
      <c r="DQ118" s="24"/>
      <c r="DR118" s="24"/>
      <c r="DS118" s="24"/>
      <c r="DT118" s="24"/>
      <c r="DU118" s="24"/>
      <c r="DV118" s="24"/>
      <c r="DW118" s="24"/>
      <c r="DX118" s="24"/>
      <c r="DY118" s="24"/>
      <c r="DZ118" s="24"/>
      <c r="EA118" s="24"/>
      <c r="EB118" s="24"/>
      <c r="EC118" s="24"/>
      <c r="ED118" s="24"/>
      <c r="EE118" s="24"/>
      <c r="EF118" s="24"/>
      <c r="EG118" s="24"/>
      <c r="EH118" s="24"/>
      <c r="EI118" s="24"/>
      <c r="EJ118" s="24"/>
      <c r="EK118" s="24"/>
      <c r="EL118" s="24"/>
      <c r="EM118" s="24"/>
      <c r="EN118" s="24"/>
      <c r="EO118" s="24"/>
      <c r="EP118" s="24"/>
      <c r="EQ118" s="24"/>
      <c r="ER118" s="24"/>
      <c r="ES118" s="24"/>
      <c r="ET118" s="24"/>
      <c r="EU118" s="24"/>
    </row>
    <row r="119" spans="1:151" s="16" customFormat="1" ht="16" thickBot="1">
      <c r="A119" s="24"/>
      <c r="B119" s="400"/>
      <c r="C119" s="30"/>
      <c r="D119" s="146"/>
      <c r="E119" s="147"/>
      <c r="F119" s="19"/>
      <c r="G119" s="146"/>
      <c r="H119" s="134"/>
      <c r="I119" s="49"/>
      <c r="J119" s="161"/>
      <c r="K119" s="20"/>
      <c r="L119" s="146"/>
      <c r="M119" s="147"/>
      <c r="N119" s="19"/>
      <c r="O119" s="146"/>
      <c r="P119" s="134"/>
      <c r="Q119" s="49"/>
      <c r="R119" s="162"/>
      <c r="S119" s="1"/>
      <c r="T119" s="202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24"/>
      <c r="CY119" s="24"/>
      <c r="CZ119" s="24"/>
      <c r="DA119" s="24"/>
      <c r="DB119" s="24"/>
      <c r="DC119" s="24"/>
      <c r="DD119" s="24"/>
      <c r="DE119" s="24"/>
      <c r="DF119" s="24"/>
      <c r="DG119" s="24"/>
      <c r="DH119" s="24"/>
      <c r="DI119" s="24"/>
      <c r="DJ119" s="24"/>
      <c r="DK119" s="24"/>
      <c r="DL119" s="24"/>
      <c r="DM119" s="24"/>
      <c r="DN119" s="24"/>
      <c r="DO119" s="24"/>
      <c r="DP119" s="24"/>
      <c r="DQ119" s="24"/>
      <c r="DR119" s="24"/>
      <c r="DS119" s="24"/>
      <c r="DT119" s="24"/>
      <c r="DU119" s="24"/>
      <c r="DV119" s="24"/>
      <c r="DW119" s="24"/>
      <c r="DX119" s="24"/>
      <c r="DY119" s="24"/>
      <c r="DZ119" s="24"/>
      <c r="EA119" s="24"/>
      <c r="EB119" s="24"/>
      <c r="EC119" s="24"/>
      <c r="ED119" s="24"/>
      <c r="EE119" s="24"/>
      <c r="EF119" s="24"/>
      <c r="EG119" s="24"/>
      <c r="EH119" s="24"/>
      <c r="EI119" s="24"/>
      <c r="EJ119" s="24"/>
      <c r="EK119" s="24"/>
      <c r="EL119" s="24"/>
      <c r="EM119" s="24"/>
      <c r="EN119" s="24"/>
      <c r="EO119" s="24"/>
      <c r="EP119" s="24"/>
      <c r="EQ119" s="24"/>
      <c r="ER119" s="24"/>
      <c r="ES119" s="24"/>
      <c r="ET119" s="24"/>
      <c r="EU119" s="24"/>
    </row>
    <row r="120" spans="1:151" ht="18" customHeight="1" thickBot="1">
      <c r="A120" s="24"/>
      <c r="B120" s="429"/>
      <c r="C120" s="169"/>
      <c r="D120" s="148"/>
      <c r="E120" s="149"/>
      <c r="F120" s="19"/>
      <c r="G120" s="156"/>
      <c r="H120" s="135"/>
      <c r="I120" s="180"/>
      <c r="J120" s="161"/>
      <c r="K120" s="20"/>
      <c r="L120" s="148"/>
      <c r="M120" s="149"/>
      <c r="N120" s="19"/>
      <c r="O120" s="148"/>
      <c r="P120" s="152"/>
      <c r="Q120" s="153"/>
      <c r="R120" s="162"/>
      <c r="S120" s="1"/>
      <c r="T120" s="201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  <c r="CK120" s="24"/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24"/>
      <c r="CY120" s="24"/>
      <c r="CZ120" s="24"/>
      <c r="DA120" s="24"/>
      <c r="DB120" s="24"/>
      <c r="DC120" s="24"/>
      <c r="DD120" s="24"/>
      <c r="DE120" s="24"/>
      <c r="DF120" s="24"/>
      <c r="DG120" s="24"/>
      <c r="DH120" s="24"/>
      <c r="DI120" s="24"/>
      <c r="DJ120" s="24"/>
      <c r="DK120" s="24"/>
      <c r="DL120" s="24"/>
      <c r="DM120" s="24"/>
      <c r="DN120" s="24"/>
      <c r="DO120" s="24"/>
      <c r="DP120" s="24"/>
      <c r="DQ120" s="24"/>
      <c r="DR120" s="24"/>
      <c r="DS120" s="24"/>
      <c r="DT120" s="24"/>
      <c r="DU120" s="24"/>
      <c r="DV120" s="24"/>
      <c r="DW120" s="24"/>
      <c r="DX120" s="24"/>
      <c r="DY120" s="24"/>
      <c r="DZ120" s="24"/>
      <c r="EA120" s="24"/>
      <c r="EB120" s="24"/>
      <c r="EC120" s="24"/>
      <c r="ED120" s="24"/>
      <c r="EE120" s="24"/>
      <c r="EF120" s="24"/>
      <c r="EG120" s="24"/>
      <c r="EH120" s="24"/>
      <c r="EI120" s="24"/>
      <c r="EJ120" s="24"/>
      <c r="EK120" s="24"/>
      <c r="EL120" s="24"/>
      <c r="EM120" s="24"/>
      <c r="EN120" s="24"/>
      <c r="EO120" s="24"/>
      <c r="EP120" s="24"/>
      <c r="EQ120" s="24"/>
      <c r="ER120" s="24"/>
      <c r="ES120" s="24"/>
      <c r="ET120" s="24"/>
      <c r="EU120" s="24"/>
    </row>
    <row r="121" spans="1:151" ht="20.5" thickBot="1">
      <c r="A121" s="24"/>
      <c r="B121" s="402" t="s">
        <v>4</v>
      </c>
      <c r="C121" s="403"/>
      <c r="D121" s="389">
        <f>AVERAGE(D113:E120)</f>
        <v>7736.75</v>
      </c>
      <c r="E121" s="391"/>
      <c r="F121" s="24"/>
      <c r="G121" s="389">
        <f>AVERAGE(G113:I120)</f>
        <v>7771.5</v>
      </c>
      <c r="H121" s="390"/>
      <c r="I121" s="391"/>
      <c r="J121" s="33">
        <f>D121-G121</f>
        <v>-34.75</v>
      </c>
      <c r="K121" s="20"/>
      <c r="L121" s="394">
        <f>AVERAGE(L113:M120)</f>
        <v>-32</v>
      </c>
      <c r="M121" s="395"/>
      <c r="N121" s="24"/>
      <c r="O121" s="380">
        <f>AVERAGE(O113:Q120)</f>
        <v>-32</v>
      </c>
      <c r="P121" s="382"/>
      <c r="Q121" s="381"/>
      <c r="R121" s="81">
        <f>L121-O121</f>
        <v>0</v>
      </c>
      <c r="S121" s="1"/>
      <c r="T121" s="199">
        <f>J121-R121</f>
        <v>-34.75</v>
      </c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  <c r="DB121" s="24"/>
      <c r="DC121" s="24"/>
      <c r="DD121" s="24"/>
      <c r="DE121" s="24"/>
      <c r="DF121" s="24"/>
      <c r="DG121" s="24"/>
      <c r="DH121" s="24"/>
      <c r="DI121" s="24"/>
      <c r="DJ121" s="24"/>
      <c r="DK121" s="24"/>
      <c r="DL121" s="24"/>
      <c r="DM121" s="24"/>
      <c r="DN121" s="24"/>
      <c r="DO121" s="24"/>
      <c r="DP121" s="24"/>
      <c r="DQ121" s="24"/>
      <c r="DR121" s="24"/>
      <c r="DS121" s="24"/>
      <c r="DT121" s="24"/>
      <c r="DU121" s="24"/>
      <c r="DV121" s="24"/>
      <c r="DW121" s="24"/>
      <c r="DX121" s="24"/>
      <c r="DY121" s="24"/>
      <c r="DZ121" s="24"/>
      <c r="EA121" s="24"/>
      <c r="EB121" s="24"/>
      <c r="EC121" s="24"/>
      <c r="ED121" s="24"/>
      <c r="EE121" s="24"/>
      <c r="EF121" s="24"/>
      <c r="EG121" s="24"/>
      <c r="EH121" s="24"/>
      <c r="EI121" s="24"/>
      <c r="EJ121" s="24"/>
      <c r="EK121" s="24"/>
      <c r="EL121" s="24"/>
      <c r="EM121" s="24"/>
      <c r="EN121" s="24"/>
      <c r="EO121" s="24"/>
      <c r="EP121" s="24"/>
      <c r="EQ121" s="24"/>
      <c r="ER121" s="24"/>
      <c r="ES121" s="24"/>
      <c r="ET121" s="24"/>
      <c r="EU121" s="24"/>
    </row>
    <row r="122" spans="1:151">
      <c r="A122" s="24"/>
      <c r="B122" s="399" t="s">
        <v>5</v>
      </c>
      <c r="C122" s="170">
        <v>5</v>
      </c>
      <c r="D122" s="150">
        <f>C23</f>
        <v>7639</v>
      </c>
      <c r="E122" s="150">
        <f>D23</f>
        <v>7615</v>
      </c>
      <c r="F122" s="19"/>
      <c r="G122" s="150">
        <f>E23</f>
        <v>7596</v>
      </c>
      <c r="H122" s="229"/>
      <c r="I122" s="150">
        <f>G23</f>
        <v>7736</v>
      </c>
      <c r="J122" s="162"/>
      <c r="K122" s="20"/>
      <c r="L122" s="203">
        <f>M23</f>
        <v>-32</v>
      </c>
      <c r="M122" s="203">
        <f>N23</f>
        <v>-32</v>
      </c>
      <c r="N122" s="19"/>
      <c r="O122" s="203">
        <f>O23</f>
        <v>-32</v>
      </c>
      <c r="P122" s="209"/>
      <c r="Q122" s="205">
        <f>Q23</f>
        <v>-32</v>
      </c>
      <c r="R122" s="162"/>
      <c r="S122" s="1"/>
      <c r="T122" s="201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24"/>
      <c r="CY122" s="24"/>
      <c r="CZ122" s="24"/>
      <c r="DA122" s="24"/>
      <c r="DB122" s="24"/>
      <c r="DC122" s="24"/>
      <c r="DD122" s="24"/>
      <c r="DE122" s="24"/>
      <c r="DF122" s="24"/>
      <c r="DG122" s="24"/>
      <c r="DH122" s="24"/>
      <c r="DI122" s="24"/>
      <c r="DJ122" s="24"/>
      <c r="DK122" s="24"/>
      <c r="DL122" s="24"/>
      <c r="DM122" s="24"/>
      <c r="DN122" s="24"/>
      <c r="DO122" s="24"/>
      <c r="DP122" s="24"/>
      <c r="DQ122" s="24"/>
      <c r="DR122" s="24"/>
      <c r="DS122" s="24"/>
      <c r="DT122" s="24"/>
      <c r="DU122" s="24"/>
      <c r="DV122" s="24"/>
      <c r="DW122" s="24"/>
      <c r="DX122" s="24"/>
      <c r="DY122" s="24"/>
      <c r="DZ122" s="24"/>
      <c r="EA122" s="24"/>
      <c r="EB122" s="24"/>
      <c r="EC122" s="24"/>
      <c r="ED122" s="24"/>
      <c r="EE122" s="24"/>
      <c r="EF122" s="24"/>
      <c r="EG122" s="24"/>
      <c r="EH122" s="24"/>
      <c r="EI122" s="24"/>
      <c r="EJ122" s="24"/>
      <c r="EK122" s="24"/>
      <c r="EL122" s="24"/>
      <c r="EM122" s="24"/>
      <c r="EN122" s="24"/>
      <c r="EO122" s="24"/>
      <c r="EP122" s="24"/>
      <c r="EQ122" s="24"/>
      <c r="ER122" s="24"/>
      <c r="ES122" s="24"/>
      <c r="ET122" s="24"/>
      <c r="EU122" s="24"/>
    </row>
    <row r="123" spans="1:151">
      <c r="A123" s="24"/>
      <c r="B123" s="400"/>
      <c r="C123" s="30">
        <v>6</v>
      </c>
      <c r="D123" s="150">
        <f t="shared" ref="D123:E125" si="30">C24</f>
        <v>7506</v>
      </c>
      <c r="E123" s="150">
        <f t="shared" si="30"/>
        <v>7483</v>
      </c>
      <c r="F123" s="19"/>
      <c r="G123" s="150">
        <f>E24</f>
        <v>7467</v>
      </c>
      <c r="H123" s="229"/>
      <c r="I123" s="150">
        <f>G24</f>
        <v>7605</v>
      </c>
      <c r="J123" s="162"/>
      <c r="K123" s="20"/>
      <c r="L123" s="203">
        <f t="shared" ref="L123:M125" si="31">M24</f>
        <v>-32</v>
      </c>
      <c r="M123" s="203">
        <f t="shared" si="31"/>
        <v>-32</v>
      </c>
      <c r="N123" s="19"/>
      <c r="O123" s="203">
        <f>O24</f>
        <v>-32</v>
      </c>
      <c r="P123" s="210"/>
      <c r="Q123" s="205">
        <f>Q24</f>
        <v>-32</v>
      </c>
      <c r="R123" s="185"/>
      <c r="S123" s="1"/>
      <c r="T123" s="201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  <c r="CP123" s="24"/>
      <c r="CQ123" s="24"/>
      <c r="CR123" s="24"/>
      <c r="CS123" s="24"/>
      <c r="CT123" s="24"/>
      <c r="CU123" s="24"/>
      <c r="CV123" s="24"/>
      <c r="CW123" s="24"/>
      <c r="CX123" s="24"/>
      <c r="CY123" s="24"/>
      <c r="CZ123" s="24"/>
      <c r="DA123" s="24"/>
      <c r="DB123" s="24"/>
      <c r="DC123" s="24"/>
      <c r="DD123" s="24"/>
      <c r="DE123" s="24"/>
      <c r="DF123" s="24"/>
      <c r="DG123" s="24"/>
      <c r="DH123" s="24"/>
      <c r="DI123" s="24"/>
      <c r="DJ123" s="24"/>
      <c r="DK123" s="24"/>
      <c r="DL123" s="24"/>
      <c r="DM123" s="24"/>
      <c r="DN123" s="24"/>
      <c r="DO123" s="24"/>
      <c r="DP123" s="24"/>
      <c r="DQ123" s="24"/>
      <c r="DR123" s="24"/>
      <c r="DS123" s="24"/>
      <c r="DT123" s="24"/>
      <c r="DU123" s="24"/>
      <c r="DV123" s="24"/>
      <c r="DW123" s="24"/>
      <c r="DX123" s="24"/>
      <c r="DY123" s="24"/>
      <c r="DZ123" s="24"/>
      <c r="EA123" s="24"/>
      <c r="EB123" s="24"/>
      <c r="EC123" s="24"/>
      <c r="ED123" s="24"/>
      <c r="EE123" s="24"/>
      <c r="EF123" s="24"/>
      <c r="EG123" s="24"/>
      <c r="EH123" s="24"/>
      <c r="EI123" s="24"/>
      <c r="EJ123" s="24"/>
      <c r="EK123" s="24"/>
      <c r="EL123" s="24"/>
      <c r="EM123" s="24"/>
      <c r="EN123" s="24"/>
      <c r="EO123" s="24"/>
      <c r="EP123" s="24"/>
      <c r="EQ123" s="24"/>
      <c r="ER123" s="24"/>
      <c r="ES123" s="24"/>
      <c r="ET123" s="24"/>
      <c r="EU123" s="24"/>
    </row>
    <row r="124" spans="1:151">
      <c r="A124" s="24"/>
      <c r="B124" s="400"/>
      <c r="C124" s="30">
        <v>7</v>
      </c>
      <c r="D124" s="150">
        <f t="shared" si="30"/>
        <v>7440</v>
      </c>
      <c r="E124" s="150">
        <f t="shared" si="30"/>
        <v>7420</v>
      </c>
      <c r="F124" s="19"/>
      <c r="G124" s="150">
        <f>E25</f>
        <v>7405</v>
      </c>
      <c r="H124" s="229"/>
      <c r="I124" s="150">
        <f>G25</f>
        <v>7531</v>
      </c>
      <c r="J124" s="162"/>
      <c r="K124" s="17"/>
      <c r="L124" s="203">
        <f t="shared" si="31"/>
        <v>-32</v>
      </c>
      <c r="M124" s="203">
        <f t="shared" si="31"/>
        <v>-32</v>
      </c>
      <c r="N124" s="19"/>
      <c r="O124" s="203">
        <f>O25</f>
        <v>-32</v>
      </c>
      <c r="P124" s="210"/>
      <c r="Q124" s="205">
        <f>Q25</f>
        <v>-32</v>
      </c>
      <c r="R124" s="162"/>
      <c r="S124" s="1"/>
      <c r="T124" s="201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  <c r="CJ124" s="24"/>
      <c r="CK124" s="24"/>
      <c r="CL124" s="24"/>
      <c r="CM124" s="24"/>
      <c r="CN124" s="24"/>
      <c r="CO124" s="24"/>
      <c r="CP124" s="24"/>
      <c r="CQ124" s="24"/>
      <c r="CR124" s="24"/>
      <c r="CS124" s="24"/>
      <c r="CT124" s="24"/>
      <c r="CU124" s="24"/>
      <c r="CV124" s="24"/>
      <c r="CW124" s="24"/>
      <c r="CX124" s="24"/>
      <c r="CY124" s="24"/>
      <c r="CZ124" s="24"/>
      <c r="DA124" s="24"/>
      <c r="DB124" s="24"/>
      <c r="DC124" s="24"/>
      <c r="DD124" s="24"/>
      <c r="DE124" s="24"/>
      <c r="DF124" s="24"/>
      <c r="DG124" s="24"/>
      <c r="DH124" s="24"/>
      <c r="DI124" s="24"/>
      <c r="DJ124" s="24"/>
      <c r="DK124" s="24"/>
      <c r="DL124" s="24"/>
      <c r="DM124" s="24"/>
      <c r="DN124" s="24"/>
      <c r="DO124" s="24"/>
      <c r="DP124" s="24"/>
      <c r="DQ124" s="24"/>
      <c r="DR124" s="24"/>
      <c r="DS124" s="24"/>
      <c r="DT124" s="24"/>
      <c r="DU124" s="24"/>
      <c r="DV124" s="24"/>
      <c r="DW124" s="24"/>
      <c r="DX124" s="24"/>
      <c r="DY124" s="24"/>
      <c r="DZ124" s="24"/>
      <c r="EA124" s="24"/>
      <c r="EB124" s="24"/>
      <c r="EC124" s="24"/>
      <c r="ED124" s="24"/>
      <c r="EE124" s="24"/>
      <c r="EF124" s="24"/>
      <c r="EG124" s="24"/>
      <c r="EH124" s="24"/>
      <c r="EI124" s="24"/>
      <c r="EJ124" s="24"/>
      <c r="EK124" s="24"/>
      <c r="EL124" s="24"/>
      <c r="EM124" s="24"/>
      <c r="EN124" s="24"/>
      <c r="EO124" s="24"/>
      <c r="EP124" s="24"/>
      <c r="EQ124" s="24"/>
      <c r="ER124" s="24"/>
      <c r="ES124" s="24"/>
      <c r="ET124" s="24"/>
      <c r="EU124" s="24"/>
    </row>
    <row r="125" spans="1:151">
      <c r="A125" s="24"/>
      <c r="B125" s="400"/>
      <c r="C125" s="30">
        <v>8</v>
      </c>
      <c r="D125" s="150">
        <f t="shared" si="30"/>
        <v>7462</v>
      </c>
      <c r="E125" s="150">
        <f t="shared" si="30"/>
        <v>7447</v>
      </c>
      <c r="F125" s="19"/>
      <c r="G125" s="150">
        <f>E26</f>
        <v>7433</v>
      </c>
      <c r="H125" s="229"/>
      <c r="I125" s="150">
        <f>G26</f>
        <v>7539</v>
      </c>
      <c r="J125" s="163"/>
      <c r="K125" s="18"/>
      <c r="L125" s="203">
        <f t="shared" si="31"/>
        <v>-32</v>
      </c>
      <c r="M125" s="203">
        <f t="shared" si="31"/>
        <v>-32</v>
      </c>
      <c r="N125" s="19"/>
      <c r="O125" s="203">
        <f>O26</f>
        <v>-32</v>
      </c>
      <c r="P125" s="210"/>
      <c r="Q125" s="205">
        <f>Q26</f>
        <v>-32</v>
      </c>
      <c r="R125" s="162"/>
      <c r="S125" s="1"/>
      <c r="T125" s="201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  <c r="CJ125" s="24"/>
      <c r="CK125" s="24"/>
      <c r="CL125" s="24"/>
      <c r="CM125" s="24"/>
      <c r="CN125" s="24"/>
      <c r="CO125" s="24"/>
      <c r="CP125" s="24"/>
      <c r="CQ125" s="24"/>
      <c r="CR125" s="24"/>
      <c r="CS125" s="24"/>
      <c r="CT125" s="24"/>
      <c r="CU125" s="24"/>
      <c r="CV125" s="24"/>
      <c r="CW125" s="24"/>
      <c r="CX125" s="24"/>
      <c r="CY125" s="24"/>
      <c r="CZ125" s="24"/>
      <c r="DA125" s="24"/>
      <c r="DB125" s="24"/>
      <c r="DC125" s="24"/>
      <c r="DD125" s="24"/>
      <c r="DE125" s="24"/>
      <c r="DF125" s="24"/>
      <c r="DG125" s="24"/>
      <c r="DH125" s="24"/>
      <c r="DI125" s="24"/>
      <c r="DJ125" s="24"/>
      <c r="DK125" s="24"/>
      <c r="DL125" s="24"/>
      <c r="DM125" s="24"/>
      <c r="DN125" s="24"/>
      <c r="DO125" s="24"/>
      <c r="DP125" s="24"/>
      <c r="DQ125" s="24"/>
      <c r="DR125" s="24"/>
      <c r="DS125" s="24"/>
      <c r="DT125" s="24"/>
      <c r="DU125" s="24"/>
      <c r="DV125" s="24"/>
      <c r="DW125" s="24"/>
      <c r="DX125" s="24"/>
      <c r="DY125" s="24"/>
      <c r="DZ125" s="24"/>
      <c r="EA125" s="24"/>
      <c r="EB125" s="24"/>
      <c r="EC125" s="24"/>
      <c r="ED125" s="24"/>
      <c r="EE125" s="24"/>
      <c r="EF125" s="24"/>
      <c r="EG125" s="24"/>
      <c r="EH125" s="24"/>
      <c r="EI125" s="24"/>
      <c r="EJ125" s="24"/>
      <c r="EK125" s="24"/>
      <c r="EL125" s="24"/>
      <c r="EM125" s="24"/>
      <c r="EN125" s="24"/>
      <c r="EO125" s="24"/>
      <c r="EP125" s="24"/>
      <c r="EQ125" s="24"/>
      <c r="ER125" s="24"/>
      <c r="ES125" s="24"/>
      <c r="ET125" s="24"/>
      <c r="EU125" s="24"/>
    </row>
    <row r="126" spans="1:151" s="15" customFormat="1">
      <c r="A126" s="24"/>
      <c r="B126" s="400"/>
      <c r="C126" s="30"/>
      <c r="D126" s="146"/>
      <c r="E126" s="147"/>
      <c r="F126" s="19"/>
      <c r="G126" s="146"/>
      <c r="H126" s="134"/>
      <c r="I126" s="229"/>
      <c r="J126" s="163"/>
      <c r="K126" s="18"/>
      <c r="L126" s="146"/>
      <c r="M126" s="147"/>
      <c r="N126" s="19"/>
      <c r="O126" s="146"/>
      <c r="P126" s="134"/>
      <c r="Q126" s="183"/>
      <c r="R126" s="162"/>
      <c r="S126" s="1"/>
      <c r="T126" s="201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  <c r="CJ126" s="24"/>
      <c r="CK126" s="24"/>
      <c r="CL126" s="24"/>
      <c r="CM126" s="24"/>
      <c r="CN126" s="24"/>
      <c r="CO126" s="24"/>
      <c r="CP126" s="24"/>
      <c r="CQ126" s="24"/>
      <c r="CR126" s="24"/>
      <c r="CS126" s="24"/>
      <c r="CT126" s="24"/>
      <c r="CU126" s="24"/>
      <c r="CV126" s="24"/>
      <c r="CW126" s="24"/>
      <c r="CX126" s="24"/>
      <c r="CY126" s="24"/>
      <c r="CZ126" s="24"/>
      <c r="DA126" s="24"/>
      <c r="DB126" s="24"/>
      <c r="DC126" s="24"/>
      <c r="DD126" s="24"/>
      <c r="DE126" s="24"/>
      <c r="DF126" s="24"/>
      <c r="DG126" s="24"/>
      <c r="DH126" s="24"/>
      <c r="DI126" s="24"/>
      <c r="DJ126" s="24"/>
      <c r="DK126" s="24"/>
      <c r="DL126" s="24"/>
      <c r="DM126" s="24"/>
      <c r="DN126" s="24"/>
      <c r="DO126" s="24"/>
      <c r="DP126" s="24"/>
      <c r="DQ126" s="24"/>
      <c r="DR126" s="24"/>
      <c r="DS126" s="24"/>
      <c r="DT126" s="24"/>
      <c r="DU126" s="24"/>
      <c r="DV126" s="24"/>
      <c r="DW126" s="24"/>
      <c r="DX126" s="24"/>
      <c r="DY126" s="24"/>
      <c r="DZ126" s="24"/>
      <c r="EA126" s="24"/>
      <c r="EB126" s="24"/>
      <c r="EC126" s="24"/>
      <c r="ED126" s="24"/>
      <c r="EE126" s="24"/>
      <c r="EF126" s="24"/>
      <c r="EG126" s="24"/>
      <c r="EH126" s="24"/>
      <c r="EI126" s="24"/>
      <c r="EJ126" s="24"/>
      <c r="EK126" s="24"/>
      <c r="EL126" s="24"/>
      <c r="EM126" s="24"/>
      <c r="EN126" s="24"/>
      <c r="EO126" s="24"/>
      <c r="EP126" s="24"/>
      <c r="EQ126" s="24"/>
      <c r="ER126" s="24"/>
      <c r="ES126" s="24"/>
      <c r="ET126" s="24"/>
      <c r="EU126" s="24"/>
    </row>
    <row r="127" spans="1:151" s="13" customFormat="1" ht="16" thickBot="1">
      <c r="A127" s="24"/>
      <c r="B127" s="400"/>
      <c r="C127" s="30"/>
      <c r="D127" s="146"/>
      <c r="E127" s="147"/>
      <c r="F127" s="19"/>
      <c r="G127" s="146"/>
      <c r="H127" s="134"/>
      <c r="I127" s="229"/>
      <c r="J127" s="163"/>
      <c r="K127" s="18"/>
      <c r="L127" s="146"/>
      <c r="M127" s="147"/>
      <c r="N127" s="19"/>
      <c r="O127" s="146"/>
      <c r="P127" s="134"/>
      <c r="Q127" s="183"/>
      <c r="R127" s="162"/>
      <c r="S127" s="1"/>
      <c r="T127" s="201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  <c r="CP127" s="24"/>
      <c r="CQ127" s="24"/>
      <c r="CR127" s="24"/>
      <c r="CS127" s="24"/>
      <c r="CT127" s="24"/>
      <c r="CU127" s="24"/>
      <c r="CV127" s="24"/>
      <c r="CW127" s="24"/>
      <c r="CX127" s="24"/>
      <c r="CY127" s="24"/>
      <c r="CZ127" s="24"/>
      <c r="DA127" s="24"/>
      <c r="DB127" s="24"/>
      <c r="DC127" s="24"/>
      <c r="DD127" s="24"/>
      <c r="DE127" s="24"/>
      <c r="DF127" s="24"/>
      <c r="DG127" s="24"/>
      <c r="DH127" s="24"/>
      <c r="DI127" s="24"/>
      <c r="DJ127" s="24"/>
      <c r="DK127" s="24"/>
      <c r="DL127" s="24"/>
      <c r="DM127" s="24"/>
      <c r="DN127" s="24"/>
      <c r="DO127" s="24"/>
      <c r="DP127" s="24"/>
      <c r="DQ127" s="24"/>
      <c r="DR127" s="24"/>
      <c r="DS127" s="24"/>
      <c r="DT127" s="24"/>
      <c r="DU127" s="24"/>
      <c r="DV127" s="24"/>
      <c r="DW127" s="24"/>
      <c r="DX127" s="24"/>
      <c r="DY127" s="24"/>
      <c r="DZ127" s="24"/>
      <c r="EA127" s="24"/>
      <c r="EB127" s="24"/>
      <c r="EC127" s="24"/>
      <c r="ED127" s="24"/>
      <c r="EE127" s="24"/>
      <c r="EF127" s="24"/>
      <c r="EG127" s="24"/>
      <c r="EH127" s="24"/>
      <c r="EI127" s="24"/>
      <c r="EJ127" s="24"/>
      <c r="EK127" s="24"/>
      <c r="EL127" s="24"/>
      <c r="EM127" s="24"/>
      <c r="EN127" s="24"/>
      <c r="EO127" s="24"/>
      <c r="EP127" s="24"/>
      <c r="EQ127" s="24"/>
      <c r="ER127" s="24"/>
      <c r="ES127" s="24"/>
      <c r="ET127" s="24"/>
      <c r="EU127" s="24"/>
    </row>
    <row r="128" spans="1:151" s="16" customFormat="1" ht="16" thickBot="1">
      <c r="A128" s="24"/>
      <c r="B128" s="400"/>
      <c r="C128" s="30"/>
      <c r="D128" s="146"/>
      <c r="E128" s="147"/>
      <c r="F128" s="19"/>
      <c r="G128" s="146"/>
      <c r="H128" s="134"/>
      <c r="I128" s="229"/>
      <c r="J128" s="163"/>
      <c r="K128" s="18"/>
      <c r="L128" s="146"/>
      <c r="M128" s="147"/>
      <c r="N128" s="19"/>
      <c r="O128" s="146"/>
      <c r="P128" s="134"/>
      <c r="Q128" s="183"/>
      <c r="R128" s="162"/>
      <c r="S128" s="1"/>
      <c r="T128" s="201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24"/>
      <c r="CY128" s="24"/>
      <c r="CZ128" s="24"/>
      <c r="DA128" s="24"/>
      <c r="DB128" s="24"/>
      <c r="DC128" s="24"/>
      <c r="DD128" s="24"/>
      <c r="DE128" s="24"/>
      <c r="DF128" s="24"/>
      <c r="DG128" s="24"/>
      <c r="DH128" s="24"/>
      <c r="DI128" s="24"/>
      <c r="DJ128" s="24"/>
      <c r="DK128" s="24"/>
      <c r="DL128" s="24"/>
      <c r="DM128" s="24"/>
      <c r="DN128" s="24"/>
      <c r="DO128" s="24"/>
      <c r="DP128" s="24"/>
      <c r="DQ128" s="24"/>
      <c r="DR128" s="24"/>
      <c r="DS128" s="24"/>
      <c r="DT128" s="24"/>
      <c r="DU128" s="24"/>
      <c r="DV128" s="24"/>
      <c r="DW128" s="24"/>
      <c r="DX128" s="24"/>
      <c r="DY128" s="24"/>
      <c r="DZ128" s="24"/>
      <c r="EA128" s="24"/>
      <c r="EB128" s="24"/>
      <c r="EC128" s="24"/>
      <c r="ED128" s="24"/>
      <c r="EE128" s="24"/>
      <c r="EF128" s="24"/>
      <c r="EG128" s="24"/>
      <c r="EH128" s="24"/>
      <c r="EI128" s="24"/>
      <c r="EJ128" s="24"/>
      <c r="EK128" s="24"/>
      <c r="EL128" s="24"/>
      <c r="EM128" s="24"/>
      <c r="EN128" s="24"/>
      <c r="EO128" s="24"/>
      <c r="EP128" s="24"/>
      <c r="EQ128" s="24"/>
      <c r="ER128" s="24"/>
      <c r="ES128" s="24"/>
      <c r="ET128" s="24"/>
      <c r="EU128" s="24"/>
    </row>
    <row r="129" spans="1:151" ht="18" customHeight="1" thickBot="1">
      <c r="A129" s="24"/>
      <c r="B129" s="401"/>
      <c r="C129" s="169"/>
      <c r="D129" s="148"/>
      <c r="E129" s="149"/>
      <c r="F129" s="19"/>
      <c r="G129" s="156"/>
      <c r="H129" s="135"/>
      <c r="I129" s="229"/>
      <c r="J129" s="163"/>
      <c r="K129" s="18"/>
      <c r="L129" s="156"/>
      <c r="M129" s="182"/>
      <c r="N129" s="19"/>
      <c r="O129" s="156"/>
      <c r="P129" s="135"/>
      <c r="Q129" s="193"/>
      <c r="R129" s="162"/>
      <c r="S129" s="1"/>
      <c r="T129" s="201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  <c r="CR129" s="24"/>
      <c r="CS129" s="24"/>
      <c r="CT129" s="24"/>
      <c r="CU129" s="24"/>
      <c r="CV129" s="24"/>
      <c r="CW129" s="24"/>
      <c r="CX129" s="24"/>
      <c r="CY129" s="24"/>
      <c r="CZ129" s="24"/>
      <c r="DA129" s="24"/>
      <c r="DB129" s="24"/>
      <c r="DC129" s="24"/>
      <c r="DD129" s="24"/>
      <c r="DE129" s="24"/>
      <c r="DF129" s="24"/>
      <c r="DG129" s="24"/>
      <c r="DH129" s="24"/>
      <c r="DI129" s="24"/>
      <c r="DJ129" s="24"/>
      <c r="DK129" s="24"/>
      <c r="DL129" s="24"/>
      <c r="DM129" s="24"/>
      <c r="DN129" s="24"/>
      <c r="DO129" s="24"/>
      <c r="DP129" s="24"/>
      <c r="DQ129" s="24"/>
      <c r="DR129" s="24"/>
      <c r="DS129" s="24"/>
      <c r="DT129" s="24"/>
      <c r="DU129" s="24"/>
      <c r="DV129" s="24"/>
      <c r="DW129" s="24"/>
      <c r="DX129" s="24"/>
      <c r="DY129" s="24"/>
      <c r="DZ129" s="24"/>
      <c r="EA129" s="24"/>
      <c r="EB129" s="24"/>
      <c r="EC129" s="24"/>
      <c r="ED129" s="24"/>
      <c r="EE129" s="24"/>
      <c r="EF129" s="24"/>
      <c r="EG129" s="24"/>
      <c r="EH129" s="24"/>
      <c r="EI129" s="24"/>
      <c r="EJ129" s="24"/>
      <c r="EK129" s="24"/>
      <c r="EL129" s="24"/>
      <c r="EM129" s="24"/>
      <c r="EN129" s="24"/>
      <c r="EO129" s="24"/>
      <c r="EP129" s="24"/>
      <c r="EQ129" s="24"/>
      <c r="ER129" s="24"/>
      <c r="ES129" s="24"/>
      <c r="ET129" s="24"/>
      <c r="EU129" s="24"/>
    </row>
    <row r="130" spans="1:151" ht="20.5" thickBot="1">
      <c r="A130" s="24"/>
      <c r="B130" s="402" t="s">
        <v>4</v>
      </c>
      <c r="C130" s="403"/>
      <c r="D130" s="404">
        <f>AVERAGE(D122:E129)</f>
        <v>7501.5</v>
      </c>
      <c r="E130" s="405"/>
      <c r="F130" s="24"/>
      <c r="G130" s="389">
        <f>AVERAGE(G122:I129)</f>
        <v>7539</v>
      </c>
      <c r="H130" s="390"/>
      <c r="I130" s="391"/>
      <c r="J130" s="177">
        <f>D130-G130</f>
        <v>-37.5</v>
      </c>
      <c r="K130" s="20"/>
      <c r="L130" s="396">
        <f>AVERAGE(L122:M129)</f>
        <v>-32</v>
      </c>
      <c r="M130" s="398"/>
      <c r="N130" s="24"/>
      <c r="O130" s="396">
        <f>AVERAGE(O122:Q129)</f>
        <v>-32</v>
      </c>
      <c r="P130" s="397"/>
      <c r="Q130" s="398"/>
      <c r="R130" s="81">
        <f>L130-O130</f>
        <v>0</v>
      </c>
      <c r="S130" s="1"/>
      <c r="T130" s="199">
        <f>J130-R130</f>
        <v>-37.5</v>
      </c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  <c r="DE130" s="24"/>
      <c r="DF130" s="24"/>
      <c r="DG130" s="24"/>
      <c r="DH130" s="24"/>
      <c r="DI130" s="24"/>
      <c r="DJ130" s="24"/>
      <c r="DK130" s="24"/>
      <c r="DL130" s="24"/>
      <c r="DM130" s="24"/>
      <c r="DN130" s="24"/>
      <c r="DO130" s="24"/>
      <c r="DP130" s="24"/>
      <c r="DQ130" s="24"/>
      <c r="DR130" s="24"/>
      <c r="DS130" s="24"/>
      <c r="DT130" s="24"/>
      <c r="DU130" s="24"/>
      <c r="DV130" s="24"/>
      <c r="DW130" s="24"/>
      <c r="DX130" s="24"/>
      <c r="DY130" s="24"/>
      <c r="DZ130" s="24"/>
      <c r="EA130" s="24"/>
      <c r="EB130" s="24"/>
      <c r="EC130" s="24"/>
      <c r="ED130" s="24"/>
      <c r="EE130" s="24"/>
      <c r="EF130" s="24"/>
      <c r="EG130" s="24"/>
      <c r="EH130" s="24"/>
      <c r="EI130" s="24"/>
      <c r="EJ130" s="24"/>
      <c r="EK130" s="24"/>
      <c r="EL130" s="24"/>
      <c r="EM130" s="24"/>
      <c r="EN130" s="24"/>
      <c r="EO130" s="24"/>
      <c r="EP130" s="24"/>
      <c r="EQ130" s="24"/>
      <c r="ER130" s="24"/>
      <c r="ES130" s="24"/>
      <c r="ET130" s="24"/>
      <c r="EU130" s="24"/>
    </row>
    <row r="131" spans="1:151" ht="15.5" customHeight="1" thickBot="1">
      <c r="A131" s="24"/>
      <c r="B131" s="383" t="s">
        <v>6</v>
      </c>
      <c r="C131" s="170">
        <v>9</v>
      </c>
      <c r="D131" s="111">
        <f>C27</f>
        <v>7246</v>
      </c>
      <c r="E131" s="171"/>
      <c r="F131" s="19"/>
      <c r="G131" s="157">
        <f>E27</f>
        <v>7239</v>
      </c>
      <c r="H131" s="14"/>
      <c r="I131" s="136"/>
      <c r="J131" s="178"/>
      <c r="K131" s="17"/>
      <c r="L131" s="206">
        <f>M27</f>
        <v>-32</v>
      </c>
      <c r="M131" s="171"/>
      <c r="N131" s="20"/>
      <c r="O131" s="206">
        <f>O27</f>
        <v>-32</v>
      </c>
      <c r="P131" s="176"/>
      <c r="Q131" s="155"/>
      <c r="R131" s="194"/>
      <c r="S131" s="1"/>
      <c r="T131" s="201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  <c r="CY131" s="24"/>
      <c r="CZ131" s="24"/>
      <c r="DA131" s="24"/>
      <c r="DB131" s="24"/>
      <c r="DC131" s="24"/>
      <c r="DD131" s="24"/>
      <c r="DE131" s="24"/>
      <c r="DF131" s="24"/>
      <c r="DG131" s="24"/>
      <c r="DH131" s="24"/>
      <c r="DI131" s="24"/>
      <c r="DJ131" s="24"/>
      <c r="DK131" s="24"/>
      <c r="DL131" s="24"/>
      <c r="DM131" s="24"/>
      <c r="DN131" s="24"/>
      <c r="DO131" s="24"/>
      <c r="DP131" s="24"/>
      <c r="DQ131" s="24"/>
      <c r="DR131" s="24"/>
      <c r="DS131" s="24"/>
      <c r="DT131" s="24"/>
      <c r="DU131" s="24"/>
      <c r="DV131" s="24"/>
      <c r="DW131" s="24"/>
      <c r="DX131" s="24"/>
      <c r="DY131" s="24"/>
      <c r="DZ131" s="24"/>
      <c r="EA131" s="24"/>
      <c r="EB131" s="24"/>
      <c r="EC131" s="24"/>
      <c r="ED131" s="24"/>
      <c r="EE131" s="24"/>
      <c r="EF131" s="24"/>
      <c r="EG131" s="24"/>
      <c r="EH131" s="24"/>
      <c r="EI131" s="24"/>
      <c r="EJ131" s="24"/>
      <c r="EK131" s="24"/>
      <c r="EL131" s="24"/>
      <c r="EM131" s="24"/>
      <c r="EN131" s="24"/>
      <c r="EO131" s="24"/>
      <c r="EP131" s="24"/>
      <c r="EQ131" s="24"/>
      <c r="ER131" s="24"/>
      <c r="ES131" s="24"/>
      <c r="ET131" s="24"/>
      <c r="EU131" s="24"/>
    </row>
    <row r="132" spans="1:151" ht="16" thickBot="1">
      <c r="A132" s="24"/>
      <c r="B132" s="383"/>
      <c r="C132" s="30">
        <v>10</v>
      </c>
      <c r="D132" s="111">
        <f t="shared" ref="D132:D138" si="32">C28</f>
        <v>7200</v>
      </c>
      <c r="E132" s="173"/>
      <c r="F132" s="19"/>
      <c r="G132" s="157">
        <f t="shared" ref="G132:G138" si="33">E28</f>
        <v>7195</v>
      </c>
      <c r="H132" s="28"/>
      <c r="I132" s="134"/>
      <c r="J132" s="162"/>
      <c r="K132" s="19"/>
      <c r="L132" s="206">
        <f t="shared" ref="L132:L138" si="34">M28</f>
        <v>-32</v>
      </c>
      <c r="M132" s="173"/>
      <c r="N132" s="20"/>
      <c r="O132" s="206">
        <f t="shared" ref="O132:O138" si="35">O28</f>
        <v>-32</v>
      </c>
      <c r="P132" s="28"/>
      <c r="Q132" s="151"/>
      <c r="R132" s="175"/>
      <c r="S132" s="1"/>
      <c r="T132" s="201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  <c r="CK132" s="24"/>
      <c r="CL132" s="24"/>
      <c r="CM132" s="24"/>
      <c r="CN132" s="24"/>
      <c r="CO132" s="24"/>
      <c r="CP132" s="24"/>
      <c r="CQ132" s="24"/>
      <c r="CR132" s="24"/>
      <c r="CS132" s="24"/>
      <c r="CT132" s="24"/>
      <c r="CU132" s="24"/>
      <c r="CV132" s="24"/>
      <c r="CW132" s="24"/>
      <c r="CX132" s="24"/>
      <c r="CY132" s="24"/>
      <c r="CZ132" s="24"/>
      <c r="DA132" s="24"/>
      <c r="DB132" s="24"/>
      <c r="DC132" s="24"/>
      <c r="DD132" s="24"/>
      <c r="DE132" s="24"/>
      <c r="DF132" s="24"/>
      <c r="DG132" s="24"/>
      <c r="DH132" s="24"/>
      <c r="DI132" s="24"/>
      <c r="DJ132" s="24"/>
      <c r="DK132" s="24"/>
      <c r="DL132" s="24"/>
      <c r="DM132" s="24"/>
      <c r="DN132" s="24"/>
      <c r="DO132" s="24"/>
      <c r="DP132" s="24"/>
      <c r="DQ132" s="24"/>
      <c r="DR132" s="24"/>
      <c r="DS132" s="24"/>
      <c r="DT132" s="24"/>
      <c r="DU132" s="24"/>
      <c r="DV132" s="24"/>
      <c r="DW132" s="24"/>
      <c r="DX132" s="24"/>
      <c r="DY132" s="24"/>
      <c r="DZ132" s="24"/>
      <c r="EA132" s="24"/>
      <c r="EB132" s="24"/>
      <c r="EC132" s="24"/>
      <c r="ED132" s="24"/>
      <c r="EE132" s="24"/>
      <c r="EF132" s="24"/>
      <c r="EG132" s="24"/>
      <c r="EH132" s="24"/>
      <c r="EI132" s="24"/>
      <c r="EJ132" s="24"/>
      <c r="EK132" s="24"/>
      <c r="EL132" s="24"/>
      <c r="EM132" s="24"/>
      <c r="EN132" s="24"/>
      <c r="EO132" s="24"/>
      <c r="EP132" s="24"/>
      <c r="EQ132" s="24"/>
      <c r="ER132" s="24"/>
      <c r="ES132" s="24"/>
      <c r="ET132" s="24"/>
      <c r="EU132" s="24"/>
    </row>
    <row r="133" spans="1:151" s="15" customFormat="1" ht="16" thickBot="1">
      <c r="A133" s="24"/>
      <c r="B133" s="383"/>
      <c r="C133" s="30">
        <v>11</v>
      </c>
      <c r="D133" s="111">
        <f t="shared" si="32"/>
        <v>7121</v>
      </c>
      <c r="E133" s="173"/>
      <c r="F133" s="19"/>
      <c r="G133" s="157">
        <f t="shared" si="33"/>
        <v>7123</v>
      </c>
      <c r="H133" s="28"/>
      <c r="I133" s="134"/>
      <c r="J133" s="164"/>
      <c r="K133" s="21"/>
      <c r="L133" s="206">
        <f t="shared" si="34"/>
        <v>-32</v>
      </c>
      <c r="M133" s="173"/>
      <c r="N133" s="20"/>
      <c r="O133" s="206">
        <f t="shared" si="35"/>
        <v>-32</v>
      </c>
      <c r="P133" s="28"/>
      <c r="Q133" s="151"/>
      <c r="R133" s="195"/>
      <c r="S133" s="1"/>
      <c r="T133" s="201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  <c r="CJ133" s="24"/>
      <c r="CK133" s="24"/>
      <c r="CL133" s="24"/>
      <c r="CM133" s="24"/>
      <c r="CN133" s="24"/>
      <c r="CO133" s="24"/>
      <c r="CP133" s="24"/>
      <c r="CQ133" s="24"/>
      <c r="CR133" s="24"/>
      <c r="CS133" s="24"/>
      <c r="CT133" s="24"/>
      <c r="CU133" s="24"/>
      <c r="CV133" s="24"/>
      <c r="CW133" s="24"/>
      <c r="CX133" s="24"/>
      <c r="CY133" s="24"/>
      <c r="CZ133" s="24"/>
      <c r="DA133" s="24"/>
      <c r="DB133" s="24"/>
      <c r="DC133" s="24"/>
      <c r="DD133" s="24"/>
      <c r="DE133" s="24"/>
      <c r="DF133" s="24"/>
      <c r="DG133" s="24"/>
      <c r="DH133" s="24"/>
      <c r="DI133" s="24"/>
      <c r="DJ133" s="24"/>
      <c r="DK133" s="24"/>
      <c r="DL133" s="24"/>
      <c r="DM133" s="24"/>
      <c r="DN133" s="24"/>
      <c r="DO133" s="24"/>
      <c r="DP133" s="24"/>
      <c r="DQ133" s="24"/>
      <c r="DR133" s="24"/>
      <c r="DS133" s="24"/>
      <c r="DT133" s="24"/>
      <c r="DU133" s="24"/>
      <c r="DV133" s="24"/>
      <c r="DW133" s="24"/>
      <c r="DX133" s="24"/>
      <c r="DY133" s="24"/>
      <c r="DZ133" s="24"/>
      <c r="EA133" s="24"/>
      <c r="EB133" s="24"/>
      <c r="EC133" s="24"/>
      <c r="ED133" s="24"/>
      <c r="EE133" s="24"/>
      <c r="EF133" s="24"/>
      <c r="EG133" s="24"/>
      <c r="EH133" s="24"/>
      <c r="EI133" s="24"/>
      <c r="EJ133" s="24"/>
      <c r="EK133" s="24"/>
      <c r="EL133" s="24"/>
      <c r="EM133" s="24"/>
      <c r="EN133" s="24"/>
      <c r="EO133" s="24"/>
      <c r="EP133" s="24"/>
      <c r="EQ133" s="24"/>
      <c r="ER133" s="24"/>
      <c r="ES133" s="24"/>
      <c r="ET133" s="24"/>
      <c r="EU133" s="24"/>
    </row>
    <row r="134" spans="1:151" ht="16" thickBot="1">
      <c r="A134" s="24"/>
      <c r="B134" s="383"/>
      <c r="C134" s="30">
        <v>12</v>
      </c>
      <c r="D134" s="111">
        <f t="shared" si="32"/>
        <v>7109</v>
      </c>
      <c r="E134" s="173"/>
      <c r="F134" s="19"/>
      <c r="G134" s="157">
        <f t="shared" si="33"/>
        <v>7111</v>
      </c>
      <c r="H134" s="28"/>
      <c r="I134" s="134"/>
      <c r="J134" s="162"/>
      <c r="K134" s="20"/>
      <c r="L134" s="206">
        <f t="shared" si="34"/>
        <v>-32</v>
      </c>
      <c r="M134" s="173"/>
      <c r="N134" s="20"/>
      <c r="O134" s="206">
        <f t="shared" si="35"/>
        <v>-32</v>
      </c>
      <c r="P134" s="28"/>
      <c r="Q134" s="151"/>
      <c r="R134" s="196"/>
      <c r="S134" s="1"/>
      <c r="T134" s="201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24"/>
      <c r="CE134" s="24"/>
      <c r="CF134" s="24"/>
      <c r="CG134" s="24"/>
      <c r="CH134" s="24"/>
      <c r="CI134" s="24"/>
      <c r="CJ134" s="24"/>
      <c r="CK134" s="24"/>
      <c r="CL134" s="24"/>
      <c r="CM134" s="24"/>
      <c r="CN134" s="24"/>
      <c r="CO134" s="24"/>
      <c r="CP134" s="24"/>
      <c r="CQ134" s="24"/>
      <c r="CR134" s="24"/>
      <c r="CS134" s="24"/>
      <c r="CT134" s="24"/>
      <c r="CU134" s="24"/>
      <c r="CV134" s="24"/>
      <c r="CW134" s="24"/>
      <c r="CX134" s="24"/>
      <c r="CY134" s="24"/>
      <c r="CZ134" s="24"/>
      <c r="DA134" s="24"/>
      <c r="DB134" s="24"/>
      <c r="DC134" s="24"/>
      <c r="DD134" s="24"/>
      <c r="DE134" s="24"/>
      <c r="DF134" s="24"/>
      <c r="DG134" s="24"/>
      <c r="DH134" s="24"/>
      <c r="DI134" s="24"/>
      <c r="DJ134" s="24"/>
      <c r="DK134" s="24"/>
      <c r="DL134" s="24"/>
      <c r="DM134" s="24"/>
      <c r="DN134" s="24"/>
      <c r="DO134" s="24"/>
      <c r="DP134" s="24"/>
      <c r="DQ134" s="24"/>
      <c r="DR134" s="24"/>
      <c r="DS134" s="24"/>
      <c r="DT134" s="24"/>
      <c r="DU134" s="24"/>
      <c r="DV134" s="24"/>
      <c r="DW134" s="24"/>
      <c r="DX134" s="24"/>
      <c r="DY134" s="24"/>
      <c r="DZ134" s="24"/>
      <c r="EA134" s="24"/>
      <c r="EB134" s="24"/>
      <c r="EC134" s="24"/>
      <c r="ED134" s="24"/>
      <c r="EE134" s="24"/>
      <c r="EF134" s="24"/>
      <c r="EG134" s="24"/>
      <c r="EH134" s="24"/>
      <c r="EI134" s="24"/>
      <c r="EJ134" s="24"/>
      <c r="EK134" s="24"/>
      <c r="EL134" s="24"/>
      <c r="EM134" s="24"/>
      <c r="EN134" s="24"/>
      <c r="EO134" s="24"/>
      <c r="EP134" s="24"/>
      <c r="EQ134" s="24"/>
      <c r="ER134" s="24"/>
      <c r="ES134" s="24"/>
      <c r="ET134" s="24"/>
      <c r="EU134" s="24"/>
    </row>
    <row r="135" spans="1:151" s="15" customFormat="1" ht="16" thickBot="1">
      <c r="A135" s="24"/>
      <c r="B135" s="383"/>
      <c r="C135" s="30">
        <v>13</v>
      </c>
      <c r="D135" s="111">
        <f t="shared" si="32"/>
        <v>7040</v>
      </c>
      <c r="E135" s="173"/>
      <c r="F135" s="19"/>
      <c r="G135" s="157">
        <f t="shared" si="33"/>
        <v>7040</v>
      </c>
      <c r="H135" s="28"/>
      <c r="I135" s="134"/>
      <c r="J135" s="162"/>
      <c r="K135" s="20"/>
      <c r="L135" s="206">
        <f t="shared" si="34"/>
        <v>-32</v>
      </c>
      <c r="M135" s="173"/>
      <c r="N135" s="20"/>
      <c r="O135" s="206">
        <f t="shared" si="35"/>
        <v>-32</v>
      </c>
      <c r="P135" s="28"/>
      <c r="Q135" s="151"/>
      <c r="R135" s="196"/>
      <c r="S135" s="1"/>
      <c r="T135" s="201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  <c r="CE135" s="24"/>
      <c r="CF135" s="24"/>
      <c r="CG135" s="24"/>
      <c r="CH135" s="24"/>
      <c r="CI135" s="24"/>
      <c r="CJ135" s="24"/>
      <c r="CK135" s="24"/>
      <c r="CL135" s="24"/>
      <c r="CM135" s="24"/>
      <c r="CN135" s="24"/>
      <c r="CO135" s="24"/>
      <c r="CP135" s="24"/>
      <c r="CQ135" s="24"/>
      <c r="CR135" s="24"/>
      <c r="CS135" s="24"/>
      <c r="CT135" s="24"/>
      <c r="CU135" s="24"/>
      <c r="CV135" s="24"/>
      <c r="CW135" s="24"/>
      <c r="CX135" s="24"/>
      <c r="CY135" s="24"/>
      <c r="CZ135" s="24"/>
      <c r="DA135" s="24"/>
      <c r="DB135" s="24"/>
      <c r="DC135" s="24"/>
      <c r="DD135" s="24"/>
      <c r="DE135" s="24"/>
      <c r="DF135" s="24"/>
      <c r="DG135" s="24"/>
      <c r="DH135" s="24"/>
      <c r="DI135" s="24"/>
      <c r="DJ135" s="24"/>
      <c r="DK135" s="24"/>
      <c r="DL135" s="24"/>
      <c r="DM135" s="24"/>
      <c r="DN135" s="24"/>
      <c r="DO135" s="24"/>
      <c r="DP135" s="24"/>
      <c r="DQ135" s="24"/>
      <c r="DR135" s="24"/>
      <c r="DS135" s="24"/>
      <c r="DT135" s="24"/>
      <c r="DU135" s="24"/>
      <c r="DV135" s="24"/>
      <c r="DW135" s="24"/>
      <c r="DX135" s="24"/>
      <c r="DY135" s="24"/>
      <c r="DZ135" s="24"/>
      <c r="EA135" s="24"/>
      <c r="EB135" s="24"/>
      <c r="EC135" s="24"/>
      <c r="ED135" s="24"/>
      <c r="EE135" s="24"/>
      <c r="EF135" s="24"/>
      <c r="EG135" s="24"/>
      <c r="EH135" s="24"/>
      <c r="EI135" s="24"/>
      <c r="EJ135" s="24"/>
      <c r="EK135" s="24"/>
      <c r="EL135" s="24"/>
      <c r="EM135" s="24"/>
      <c r="EN135" s="24"/>
      <c r="EO135" s="24"/>
      <c r="EP135" s="24"/>
      <c r="EQ135" s="24"/>
      <c r="ER135" s="24"/>
      <c r="ES135" s="24"/>
      <c r="ET135" s="24"/>
      <c r="EU135" s="24"/>
    </row>
    <row r="136" spans="1:151" s="13" customFormat="1" ht="16" thickBot="1">
      <c r="A136" s="24"/>
      <c r="B136" s="383"/>
      <c r="C136" s="30">
        <v>14</v>
      </c>
      <c r="D136" s="111">
        <f t="shared" si="32"/>
        <v>7019</v>
      </c>
      <c r="E136" s="173"/>
      <c r="F136" s="19"/>
      <c r="G136" s="157">
        <f t="shared" si="33"/>
        <v>7021</v>
      </c>
      <c r="H136" s="28"/>
      <c r="I136" s="134"/>
      <c r="J136" s="162"/>
      <c r="K136" s="20"/>
      <c r="L136" s="206">
        <f t="shared" si="34"/>
        <v>-32</v>
      </c>
      <c r="M136" s="173"/>
      <c r="N136" s="20"/>
      <c r="O136" s="206">
        <f t="shared" si="35"/>
        <v>-32</v>
      </c>
      <c r="P136" s="28"/>
      <c r="Q136" s="151"/>
      <c r="R136" s="196"/>
      <c r="S136" s="1"/>
      <c r="T136" s="201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24"/>
      <c r="CE136" s="24"/>
      <c r="CF136" s="24"/>
      <c r="CG136" s="24"/>
      <c r="CH136" s="24"/>
      <c r="CI136" s="24"/>
      <c r="CJ136" s="24"/>
      <c r="CK136" s="24"/>
      <c r="CL136" s="24"/>
      <c r="CM136" s="24"/>
      <c r="CN136" s="24"/>
      <c r="CO136" s="24"/>
      <c r="CP136" s="24"/>
      <c r="CQ136" s="24"/>
      <c r="CR136" s="24"/>
      <c r="CS136" s="24"/>
      <c r="CT136" s="24"/>
      <c r="CU136" s="24"/>
      <c r="CV136" s="24"/>
      <c r="CW136" s="24"/>
      <c r="CX136" s="24"/>
      <c r="CY136" s="24"/>
      <c r="CZ136" s="24"/>
      <c r="DA136" s="24"/>
      <c r="DB136" s="24"/>
      <c r="DC136" s="24"/>
      <c r="DD136" s="24"/>
      <c r="DE136" s="24"/>
      <c r="DF136" s="24"/>
      <c r="DG136" s="24"/>
      <c r="DH136" s="24"/>
      <c r="DI136" s="24"/>
      <c r="DJ136" s="24"/>
      <c r="DK136" s="24"/>
      <c r="DL136" s="24"/>
      <c r="DM136" s="24"/>
      <c r="DN136" s="24"/>
      <c r="DO136" s="24"/>
      <c r="DP136" s="24"/>
      <c r="DQ136" s="24"/>
      <c r="DR136" s="24"/>
      <c r="DS136" s="24"/>
      <c r="DT136" s="24"/>
      <c r="DU136" s="24"/>
      <c r="DV136" s="24"/>
      <c r="DW136" s="24"/>
      <c r="DX136" s="24"/>
      <c r="DY136" s="24"/>
      <c r="DZ136" s="24"/>
      <c r="EA136" s="24"/>
      <c r="EB136" s="24"/>
      <c r="EC136" s="24"/>
      <c r="ED136" s="24"/>
      <c r="EE136" s="24"/>
      <c r="EF136" s="24"/>
      <c r="EG136" s="24"/>
      <c r="EH136" s="24"/>
      <c r="EI136" s="24"/>
      <c r="EJ136" s="24"/>
      <c r="EK136" s="24"/>
      <c r="EL136" s="24"/>
      <c r="EM136" s="24"/>
      <c r="EN136" s="24"/>
      <c r="EO136" s="24"/>
      <c r="EP136" s="24"/>
      <c r="EQ136" s="24"/>
      <c r="ER136" s="24"/>
      <c r="ES136" s="24"/>
      <c r="ET136" s="24"/>
      <c r="EU136" s="24"/>
    </row>
    <row r="137" spans="1:151" ht="16" thickBot="1">
      <c r="A137" s="24"/>
      <c r="B137" s="383"/>
      <c r="C137" s="30">
        <v>15</v>
      </c>
      <c r="D137" s="111">
        <f t="shared" si="32"/>
        <v>7018</v>
      </c>
      <c r="E137" s="173"/>
      <c r="F137" s="19"/>
      <c r="G137" s="157">
        <f t="shared" si="33"/>
        <v>7018</v>
      </c>
      <c r="H137" s="28"/>
      <c r="I137" s="134"/>
      <c r="J137" s="162"/>
      <c r="K137" s="20"/>
      <c r="L137" s="206">
        <f t="shared" si="34"/>
        <v>-32</v>
      </c>
      <c r="M137" s="173"/>
      <c r="N137" s="20"/>
      <c r="O137" s="206">
        <f t="shared" si="35"/>
        <v>-32</v>
      </c>
      <c r="P137" s="28"/>
      <c r="Q137" s="151"/>
      <c r="R137" s="196"/>
      <c r="S137" s="1"/>
      <c r="T137" s="201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  <c r="CE137" s="24"/>
      <c r="CF137" s="24"/>
      <c r="CG137" s="24"/>
      <c r="CH137" s="24"/>
      <c r="CI137" s="24"/>
      <c r="CJ137" s="24"/>
      <c r="CK137" s="24"/>
      <c r="CL137" s="24"/>
      <c r="CM137" s="24"/>
      <c r="CN137" s="24"/>
      <c r="CO137" s="24"/>
      <c r="CP137" s="24"/>
      <c r="CQ137" s="24"/>
      <c r="CR137" s="24"/>
      <c r="CS137" s="24"/>
      <c r="CT137" s="24"/>
      <c r="CU137" s="24"/>
      <c r="CV137" s="24"/>
      <c r="CW137" s="24"/>
      <c r="CX137" s="24"/>
      <c r="CY137" s="24"/>
      <c r="CZ137" s="24"/>
      <c r="DA137" s="24"/>
      <c r="DB137" s="24"/>
      <c r="DC137" s="24"/>
      <c r="DD137" s="24"/>
      <c r="DE137" s="24"/>
      <c r="DF137" s="24"/>
      <c r="DG137" s="24"/>
      <c r="DH137" s="24"/>
      <c r="DI137" s="24"/>
      <c r="DJ137" s="24"/>
      <c r="DK137" s="24"/>
      <c r="DL137" s="24"/>
      <c r="DM137" s="24"/>
      <c r="DN137" s="24"/>
      <c r="DO137" s="24"/>
      <c r="DP137" s="24"/>
      <c r="DQ137" s="24"/>
      <c r="DR137" s="24"/>
      <c r="DS137" s="24"/>
      <c r="DT137" s="24"/>
      <c r="DU137" s="24"/>
      <c r="DV137" s="24"/>
      <c r="DW137" s="24"/>
      <c r="DX137" s="24"/>
      <c r="DY137" s="24"/>
      <c r="DZ137" s="24"/>
      <c r="EA137" s="24"/>
      <c r="EB137" s="24"/>
      <c r="EC137" s="24"/>
      <c r="ED137" s="24"/>
      <c r="EE137" s="24"/>
      <c r="EF137" s="24"/>
      <c r="EG137" s="24"/>
      <c r="EH137" s="24"/>
      <c r="EI137" s="24"/>
      <c r="EJ137" s="24"/>
      <c r="EK137" s="24"/>
      <c r="EL137" s="24"/>
      <c r="EM137" s="24"/>
      <c r="EN137" s="24"/>
      <c r="EO137" s="24"/>
      <c r="EP137" s="24"/>
      <c r="EQ137" s="24"/>
      <c r="ER137" s="24"/>
      <c r="ES137" s="24"/>
      <c r="ET137" s="24"/>
      <c r="EU137" s="24"/>
    </row>
    <row r="138" spans="1:151" ht="16" thickBot="1">
      <c r="A138" s="24"/>
      <c r="B138" s="383"/>
      <c r="C138" s="30">
        <v>16</v>
      </c>
      <c r="D138" s="111">
        <f t="shared" si="32"/>
        <v>7043</v>
      </c>
      <c r="E138" s="173"/>
      <c r="F138" s="19"/>
      <c r="G138" s="157">
        <f t="shared" si="33"/>
        <v>7038</v>
      </c>
      <c r="H138" s="28"/>
      <c r="I138" s="134"/>
      <c r="J138" s="162"/>
      <c r="K138" s="20"/>
      <c r="L138" s="206">
        <f t="shared" si="34"/>
        <v>-32</v>
      </c>
      <c r="M138" s="173"/>
      <c r="N138" s="20"/>
      <c r="O138" s="206">
        <f t="shared" si="35"/>
        <v>-32</v>
      </c>
      <c r="P138" s="28"/>
      <c r="Q138" s="151"/>
      <c r="R138" s="196"/>
      <c r="S138" s="1"/>
      <c r="T138" s="201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  <c r="CC138" s="24"/>
      <c r="CD138" s="24"/>
      <c r="CE138" s="24"/>
      <c r="CF138" s="24"/>
      <c r="CG138" s="24"/>
      <c r="CH138" s="24"/>
      <c r="CI138" s="24"/>
      <c r="CJ138" s="24"/>
      <c r="CK138" s="24"/>
      <c r="CL138" s="24"/>
      <c r="CM138" s="24"/>
      <c r="CN138" s="24"/>
      <c r="CO138" s="24"/>
      <c r="CP138" s="24"/>
      <c r="CQ138" s="24"/>
      <c r="CR138" s="24"/>
      <c r="CS138" s="24"/>
      <c r="CT138" s="24"/>
      <c r="CU138" s="24"/>
      <c r="CV138" s="24"/>
      <c r="CW138" s="24"/>
      <c r="CX138" s="24"/>
      <c r="CY138" s="24"/>
      <c r="CZ138" s="24"/>
      <c r="DA138" s="24"/>
      <c r="DB138" s="24"/>
      <c r="DC138" s="24"/>
      <c r="DD138" s="24"/>
      <c r="DE138" s="24"/>
      <c r="DF138" s="24"/>
      <c r="DG138" s="24"/>
      <c r="DH138" s="24"/>
      <c r="DI138" s="24"/>
      <c r="DJ138" s="24"/>
      <c r="DK138" s="24"/>
      <c r="DL138" s="24"/>
      <c r="DM138" s="24"/>
      <c r="DN138" s="24"/>
      <c r="DO138" s="24"/>
      <c r="DP138" s="24"/>
      <c r="DQ138" s="24"/>
      <c r="DR138" s="24"/>
      <c r="DS138" s="24"/>
      <c r="DT138" s="24"/>
      <c r="DU138" s="24"/>
      <c r="DV138" s="24"/>
      <c r="DW138" s="24"/>
      <c r="DX138" s="24"/>
      <c r="DY138" s="24"/>
      <c r="DZ138" s="24"/>
      <c r="EA138" s="24"/>
      <c r="EB138" s="24"/>
      <c r="EC138" s="24"/>
      <c r="ED138" s="24"/>
      <c r="EE138" s="24"/>
      <c r="EF138" s="24"/>
      <c r="EG138" s="24"/>
      <c r="EH138" s="24"/>
      <c r="EI138" s="24"/>
      <c r="EJ138" s="24"/>
      <c r="EK138" s="24"/>
      <c r="EL138" s="24"/>
      <c r="EM138" s="24"/>
      <c r="EN138" s="24"/>
      <c r="EO138" s="24"/>
      <c r="EP138" s="24"/>
      <c r="EQ138" s="24"/>
      <c r="ER138" s="24"/>
      <c r="ES138" s="24"/>
      <c r="ET138" s="24"/>
      <c r="EU138" s="24"/>
    </row>
    <row r="139" spans="1:151" ht="16" thickBot="1">
      <c r="A139" s="24"/>
      <c r="B139" s="383"/>
      <c r="C139" s="170"/>
      <c r="D139" s="212"/>
      <c r="E139" s="173"/>
      <c r="F139" s="19"/>
      <c r="G139" s="212"/>
      <c r="H139" s="28"/>
      <c r="I139" s="134"/>
      <c r="J139" s="162"/>
      <c r="K139" s="20"/>
      <c r="L139" s="235"/>
      <c r="M139" s="173"/>
      <c r="N139" s="20"/>
      <c r="O139" s="207"/>
      <c r="P139" s="28"/>
      <c r="Q139" s="151"/>
      <c r="R139" s="196"/>
      <c r="S139" s="1"/>
      <c r="T139" s="201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24"/>
      <c r="CY139" s="24"/>
      <c r="CZ139" s="24"/>
      <c r="DA139" s="24"/>
      <c r="DB139" s="24"/>
      <c r="DC139" s="24"/>
      <c r="DD139" s="24"/>
      <c r="DE139" s="24"/>
      <c r="DF139" s="24"/>
      <c r="DG139" s="24"/>
      <c r="DH139" s="24"/>
      <c r="DI139" s="24"/>
      <c r="DJ139" s="24"/>
      <c r="DK139" s="24"/>
      <c r="DL139" s="24"/>
      <c r="DM139" s="24"/>
      <c r="DN139" s="24"/>
      <c r="DO139" s="24"/>
      <c r="DP139" s="24"/>
      <c r="DQ139" s="24"/>
      <c r="DR139" s="24"/>
      <c r="DS139" s="24"/>
      <c r="DT139" s="24"/>
      <c r="DU139" s="24"/>
      <c r="DV139" s="24"/>
      <c r="DW139" s="24"/>
      <c r="DX139" s="24"/>
      <c r="DY139" s="24"/>
      <c r="DZ139" s="24"/>
      <c r="EA139" s="24"/>
      <c r="EB139" s="24"/>
      <c r="EC139" s="24"/>
      <c r="ED139" s="24"/>
      <c r="EE139" s="24"/>
      <c r="EF139" s="24"/>
      <c r="EG139" s="24"/>
      <c r="EH139" s="24"/>
      <c r="EI139" s="24"/>
      <c r="EJ139" s="24"/>
      <c r="EK139" s="24"/>
      <c r="EL139" s="24"/>
      <c r="EM139" s="24"/>
      <c r="EN139" s="24"/>
      <c r="EO139" s="24"/>
      <c r="EP139" s="24"/>
      <c r="EQ139" s="24"/>
      <c r="ER139" s="24"/>
      <c r="ES139" s="24"/>
      <c r="ET139" s="24"/>
      <c r="EU139" s="24"/>
    </row>
    <row r="140" spans="1:151" ht="16" thickBot="1">
      <c r="A140" s="24"/>
      <c r="B140" s="383"/>
      <c r="C140" s="170"/>
      <c r="D140" s="212"/>
      <c r="E140" s="173"/>
      <c r="F140" s="19"/>
      <c r="G140" s="212"/>
      <c r="H140" s="28"/>
      <c r="I140" s="134"/>
      <c r="J140" s="162"/>
      <c r="K140" s="20"/>
      <c r="L140" s="235"/>
      <c r="M140" s="173"/>
      <c r="N140" s="20"/>
      <c r="O140" s="207"/>
      <c r="P140" s="28"/>
      <c r="Q140" s="151"/>
      <c r="R140" s="196"/>
      <c r="S140" s="1"/>
      <c r="T140" s="201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  <c r="DE140" s="24"/>
      <c r="DF140" s="24"/>
      <c r="DG140" s="24"/>
      <c r="DH140" s="24"/>
      <c r="DI140" s="24"/>
      <c r="DJ140" s="24"/>
      <c r="DK140" s="24"/>
      <c r="DL140" s="24"/>
      <c r="DM140" s="24"/>
      <c r="DN140" s="24"/>
      <c r="DO140" s="24"/>
      <c r="DP140" s="24"/>
      <c r="DQ140" s="24"/>
      <c r="DR140" s="24"/>
      <c r="DS140" s="24"/>
      <c r="DT140" s="24"/>
      <c r="DU140" s="24"/>
      <c r="DV140" s="24"/>
      <c r="DW140" s="24"/>
      <c r="DX140" s="24"/>
      <c r="DY140" s="24"/>
      <c r="DZ140" s="24"/>
      <c r="EA140" s="24"/>
      <c r="EB140" s="24"/>
      <c r="EC140" s="24"/>
      <c r="ED140" s="24"/>
      <c r="EE140" s="24"/>
      <c r="EF140" s="24"/>
      <c r="EG140" s="24"/>
      <c r="EH140" s="24"/>
      <c r="EI140" s="24"/>
      <c r="EJ140" s="24"/>
      <c r="EK140" s="24"/>
      <c r="EL140" s="24"/>
      <c r="EM140" s="24"/>
      <c r="EN140" s="24"/>
      <c r="EO140" s="24"/>
      <c r="EP140" s="24"/>
      <c r="EQ140" s="24"/>
      <c r="ER140" s="24"/>
      <c r="ES140" s="24"/>
      <c r="ET140" s="24"/>
      <c r="EU140" s="24"/>
    </row>
    <row r="141" spans="1:151" ht="16" thickBot="1">
      <c r="A141" s="24"/>
      <c r="B141" s="383"/>
      <c r="C141" s="170"/>
      <c r="D141" s="212"/>
      <c r="E141" s="173"/>
      <c r="F141" s="19"/>
      <c r="G141" s="212"/>
      <c r="H141" s="28"/>
      <c r="I141" s="134"/>
      <c r="J141" s="162"/>
      <c r="K141" s="20"/>
      <c r="L141" s="235"/>
      <c r="M141" s="173"/>
      <c r="N141" s="20"/>
      <c r="O141" s="207"/>
      <c r="P141" s="28"/>
      <c r="Q141" s="151"/>
      <c r="R141" s="196"/>
      <c r="S141" s="1"/>
      <c r="T141" s="201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  <c r="DE141" s="24"/>
      <c r="DF141" s="24"/>
      <c r="DG141" s="24"/>
      <c r="DH141" s="24"/>
      <c r="DI141" s="24"/>
      <c r="DJ141" s="24"/>
      <c r="DK141" s="24"/>
      <c r="DL141" s="24"/>
      <c r="DM141" s="24"/>
      <c r="DN141" s="24"/>
      <c r="DO141" s="24"/>
      <c r="DP141" s="24"/>
      <c r="DQ141" s="24"/>
      <c r="DR141" s="24"/>
      <c r="DS141" s="24"/>
      <c r="DT141" s="24"/>
      <c r="DU141" s="24"/>
      <c r="DV141" s="24"/>
      <c r="DW141" s="24"/>
      <c r="DX141" s="24"/>
      <c r="DY141" s="24"/>
      <c r="DZ141" s="24"/>
      <c r="EA141" s="24"/>
      <c r="EB141" s="24"/>
      <c r="EC141" s="24"/>
      <c r="ED141" s="24"/>
      <c r="EE141" s="24"/>
      <c r="EF141" s="24"/>
      <c r="EG141" s="24"/>
      <c r="EH141" s="24"/>
      <c r="EI141" s="24"/>
      <c r="EJ141" s="24"/>
      <c r="EK141" s="24"/>
      <c r="EL141" s="24"/>
      <c r="EM141" s="24"/>
      <c r="EN141" s="24"/>
      <c r="EO141" s="24"/>
      <c r="EP141" s="24"/>
      <c r="EQ141" s="24"/>
      <c r="ER141" s="24"/>
      <c r="ES141" s="24"/>
      <c r="ET141" s="24"/>
      <c r="EU141" s="24"/>
    </row>
    <row r="142" spans="1:151" ht="16" thickBot="1">
      <c r="A142" s="24"/>
      <c r="B142" s="384"/>
      <c r="C142" s="170"/>
      <c r="D142" s="215"/>
      <c r="E142" s="174"/>
      <c r="F142" s="19"/>
      <c r="G142" s="216"/>
      <c r="H142" s="32"/>
      <c r="I142" s="135"/>
      <c r="J142" s="179"/>
      <c r="K142" s="20"/>
      <c r="L142" s="235"/>
      <c r="M142" s="174"/>
      <c r="N142" s="20"/>
      <c r="O142" s="208"/>
      <c r="P142" s="50"/>
      <c r="Q142" s="160"/>
      <c r="R142" s="196"/>
      <c r="S142" s="1"/>
      <c r="T142" s="201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24"/>
      <c r="BX142" s="24"/>
      <c r="BY142" s="24"/>
      <c r="BZ142" s="24"/>
      <c r="CA142" s="24"/>
      <c r="CB142" s="24"/>
      <c r="CC142" s="24"/>
      <c r="CD142" s="24"/>
      <c r="CE142" s="24"/>
      <c r="CF142" s="24"/>
      <c r="CG142" s="24"/>
      <c r="CH142" s="24"/>
      <c r="CI142" s="24"/>
      <c r="CJ142" s="24"/>
      <c r="CK142" s="24"/>
      <c r="CL142" s="24"/>
      <c r="CM142" s="24"/>
      <c r="CN142" s="24"/>
      <c r="CO142" s="24"/>
      <c r="CP142" s="24"/>
      <c r="CQ142" s="24"/>
      <c r="CR142" s="24"/>
      <c r="CS142" s="24"/>
      <c r="CT142" s="24"/>
      <c r="CU142" s="24"/>
      <c r="CV142" s="24"/>
      <c r="CW142" s="24"/>
      <c r="CX142" s="24"/>
      <c r="CY142" s="24"/>
      <c r="CZ142" s="24"/>
      <c r="DA142" s="24"/>
      <c r="DB142" s="24"/>
      <c r="DC142" s="24"/>
      <c r="DD142" s="24"/>
      <c r="DE142" s="24"/>
      <c r="DF142" s="24"/>
      <c r="DG142" s="24"/>
      <c r="DH142" s="24"/>
      <c r="DI142" s="24"/>
      <c r="DJ142" s="24"/>
      <c r="DK142" s="24"/>
      <c r="DL142" s="24"/>
      <c r="DM142" s="24"/>
      <c r="DN142" s="24"/>
      <c r="DO142" s="24"/>
      <c r="DP142" s="24"/>
      <c r="DQ142" s="24"/>
      <c r="DR142" s="24"/>
      <c r="DS142" s="24"/>
      <c r="DT142" s="24"/>
      <c r="DU142" s="24"/>
      <c r="DV142" s="24"/>
      <c r="DW142" s="24"/>
      <c r="DX142" s="24"/>
      <c r="DY142" s="24"/>
      <c r="DZ142" s="24"/>
      <c r="EA142" s="24"/>
      <c r="EB142" s="24"/>
      <c r="EC142" s="24"/>
      <c r="ED142" s="24"/>
      <c r="EE142" s="24"/>
      <c r="EF142" s="24"/>
      <c r="EG142" s="24"/>
      <c r="EH142" s="24"/>
      <c r="EI142" s="24"/>
      <c r="EJ142" s="24"/>
      <c r="EK142" s="24"/>
      <c r="EL142" s="24"/>
      <c r="EM142" s="24"/>
      <c r="EN142" s="24"/>
      <c r="EO142" s="24"/>
      <c r="EP142" s="24"/>
      <c r="EQ142" s="24"/>
      <c r="ER142" s="24"/>
      <c r="ES142" s="24"/>
      <c r="ET142" s="24"/>
      <c r="EU142" s="24"/>
    </row>
    <row r="143" spans="1:151" ht="20.5" thickBot="1">
      <c r="A143" s="24"/>
      <c r="B143" s="385" t="s">
        <v>4</v>
      </c>
      <c r="C143" s="386"/>
      <c r="D143" s="387">
        <f>AVERAGE(D131:E142)</f>
        <v>7099.5</v>
      </c>
      <c r="E143" s="388"/>
      <c r="F143" s="24"/>
      <c r="G143" s="389">
        <f>AVERAGE(G131:I142)</f>
        <v>7098.125</v>
      </c>
      <c r="H143" s="390"/>
      <c r="I143" s="391"/>
      <c r="J143" s="154">
        <f>D143-G143</f>
        <v>1.375</v>
      </c>
      <c r="K143" s="20"/>
      <c r="L143" s="392">
        <f>AVERAGE(L131:M142)</f>
        <v>-32</v>
      </c>
      <c r="M143" s="393"/>
      <c r="N143" s="1"/>
      <c r="O143" s="380">
        <f>AVERAGE(O131:Q142)</f>
        <v>-32</v>
      </c>
      <c r="P143" s="382"/>
      <c r="Q143" s="381"/>
      <c r="R143" s="81">
        <f>L143-O143</f>
        <v>0</v>
      </c>
      <c r="S143" s="1"/>
      <c r="T143" s="199">
        <f>J143-R143</f>
        <v>1.375</v>
      </c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24"/>
      <c r="CE143" s="24"/>
      <c r="CF143" s="24"/>
      <c r="CG143" s="24"/>
      <c r="CH143" s="24"/>
      <c r="CI143" s="24"/>
      <c r="CJ143" s="24"/>
      <c r="CK143" s="24"/>
      <c r="CL143" s="24"/>
      <c r="CM143" s="24"/>
      <c r="CN143" s="24"/>
      <c r="CO143" s="24"/>
      <c r="CP143" s="24"/>
      <c r="CQ143" s="24"/>
      <c r="CR143" s="24"/>
      <c r="CS143" s="24"/>
      <c r="CT143" s="24"/>
      <c r="CU143" s="24"/>
      <c r="CV143" s="24"/>
      <c r="CW143" s="24"/>
      <c r="CX143" s="24"/>
      <c r="CY143" s="24"/>
      <c r="CZ143" s="24"/>
      <c r="DA143" s="24"/>
      <c r="DB143" s="24"/>
      <c r="DC143" s="24"/>
      <c r="DD143" s="24"/>
      <c r="DE143" s="24"/>
      <c r="DF143" s="24"/>
      <c r="DG143" s="24"/>
      <c r="DH143" s="24"/>
      <c r="DI143" s="24"/>
      <c r="DJ143" s="24"/>
      <c r="DK143" s="24"/>
      <c r="DL143" s="24"/>
      <c r="DM143" s="24"/>
      <c r="DN143" s="24"/>
      <c r="DO143" s="24"/>
      <c r="DP143" s="24"/>
      <c r="DQ143" s="24"/>
      <c r="DR143" s="24"/>
      <c r="DS143" s="24"/>
      <c r="DT143" s="24"/>
      <c r="DU143" s="24"/>
      <c r="DV143" s="24"/>
      <c r="DW143" s="24"/>
      <c r="DX143" s="24"/>
      <c r="DY143" s="24"/>
      <c r="DZ143" s="24"/>
      <c r="EA143" s="24"/>
      <c r="EB143" s="24"/>
      <c r="EC143" s="24"/>
      <c r="ED143" s="24"/>
      <c r="EE143" s="24"/>
      <c r="EF143" s="24"/>
      <c r="EG143" s="24"/>
      <c r="EH143" s="24"/>
      <c r="EI143" s="24"/>
      <c r="EJ143" s="24"/>
      <c r="EK143" s="24"/>
      <c r="EL143" s="24"/>
      <c r="EM143" s="24"/>
      <c r="EN143" s="24"/>
      <c r="EO143" s="24"/>
      <c r="EP143" s="24"/>
      <c r="EQ143" s="24"/>
      <c r="ER143" s="24"/>
      <c r="ES143" s="24"/>
      <c r="ET143" s="24"/>
      <c r="EU143" s="24"/>
    </row>
    <row r="144" spans="1:151" ht="20.5" thickBot="1">
      <c r="A144" s="24"/>
      <c r="B144" s="374" t="s">
        <v>7</v>
      </c>
      <c r="C144" s="30">
        <v>17</v>
      </c>
      <c r="D144" s="213">
        <f>C35</f>
        <v>6813</v>
      </c>
      <c r="E144" s="171"/>
      <c r="F144" s="1"/>
      <c r="G144" s="214">
        <f>E35</f>
        <v>6813</v>
      </c>
      <c r="H144" s="54"/>
      <c r="I144" s="181"/>
      <c r="J144" s="165"/>
      <c r="K144" s="20"/>
      <c r="L144" s="230">
        <f>M35</f>
        <v>-32</v>
      </c>
      <c r="M144" s="171"/>
      <c r="N144" s="1"/>
      <c r="O144" s="211">
        <f>O35</f>
        <v>-32</v>
      </c>
      <c r="P144" s="83"/>
      <c r="Q144" s="155"/>
      <c r="R144" s="165"/>
      <c r="S144" s="1"/>
      <c r="T144" s="165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  <c r="BZ144" s="24"/>
      <c r="CA144" s="24"/>
      <c r="CB144" s="24"/>
      <c r="CC144" s="24"/>
      <c r="CD144" s="24"/>
      <c r="CE144" s="24"/>
      <c r="CF144" s="24"/>
      <c r="CG144" s="24"/>
      <c r="CH144" s="24"/>
      <c r="CI144" s="24"/>
      <c r="CJ144" s="24"/>
      <c r="CK144" s="24"/>
      <c r="CL144" s="24"/>
      <c r="CM144" s="24"/>
      <c r="CN144" s="24"/>
      <c r="CO144" s="24"/>
      <c r="CP144" s="24"/>
      <c r="CQ144" s="24"/>
      <c r="CR144" s="24"/>
      <c r="CS144" s="24"/>
      <c r="CT144" s="24"/>
      <c r="CU144" s="24"/>
      <c r="CV144" s="24"/>
      <c r="CW144" s="24"/>
      <c r="CX144" s="24"/>
      <c r="CY144" s="24"/>
      <c r="CZ144" s="24"/>
      <c r="DA144" s="24"/>
      <c r="DB144" s="24"/>
      <c r="DC144" s="24"/>
      <c r="DD144" s="24"/>
      <c r="DE144" s="24"/>
      <c r="DF144" s="24"/>
      <c r="DG144" s="24"/>
      <c r="DH144" s="24"/>
      <c r="DI144" s="24"/>
      <c r="DJ144" s="24"/>
      <c r="DK144" s="24"/>
      <c r="DL144" s="24"/>
      <c r="DM144" s="24"/>
      <c r="DN144" s="24"/>
      <c r="DO144" s="24"/>
      <c r="DP144" s="24"/>
      <c r="DQ144" s="24"/>
      <c r="DR144" s="24"/>
      <c r="DS144" s="24"/>
      <c r="DT144" s="24"/>
      <c r="DU144" s="24"/>
      <c r="DV144" s="24"/>
      <c r="DW144" s="24"/>
      <c r="DX144" s="24"/>
      <c r="DY144" s="24"/>
      <c r="DZ144" s="24"/>
      <c r="EA144" s="24"/>
      <c r="EB144" s="24"/>
      <c r="EC144" s="24"/>
      <c r="ED144" s="24"/>
      <c r="EE144" s="24"/>
      <c r="EF144" s="24"/>
      <c r="EG144" s="24"/>
      <c r="EH144" s="24"/>
      <c r="EI144" s="24"/>
      <c r="EJ144" s="24"/>
      <c r="EK144" s="24"/>
      <c r="EL144" s="24"/>
      <c r="EM144" s="24"/>
      <c r="EN144" s="24"/>
      <c r="EO144" s="24"/>
      <c r="EP144" s="24"/>
      <c r="EQ144" s="24"/>
      <c r="ER144" s="24"/>
      <c r="ES144" s="24"/>
      <c r="ET144" s="24"/>
      <c r="EU144" s="24"/>
    </row>
    <row r="145" spans="1:151" ht="20">
      <c r="A145" s="24"/>
      <c r="B145" s="375"/>
      <c r="C145" s="30">
        <v>18</v>
      </c>
      <c r="D145" s="213">
        <f>C36</f>
        <v>6789</v>
      </c>
      <c r="E145" s="159"/>
      <c r="F145" s="20"/>
      <c r="G145" s="214">
        <f>E36</f>
        <v>6787</v>
      </c>
      <c r="H145" s="159"/>
      <c r="I145" s="281">
        <f>G36</f>
        <v>6851</v>
      </c>
      <c r="J145" s="166"/>
      <c r="K145" s="20"/>
      <c r="L145" s="230">
        <f>M36</f>
        <v>-32</v>
      </c>
      <c r="M145" s="231"/>
      <c r="N145" s="20"/>
      <c r="O145" s="211">
        <f>O36</f>
        <v>-32</v>
      </c>
      <c r="P145" s="134"/>
      <c r="Q145" s="116">
        <f>Q36</f>
        <v>-32</v>
      </c>
      <c r="R145" s="165"/>
      <c r="S145" s="1"/>
      <c r="T145" s="165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4"/>
      <c r="BY145" s="24"/>
      <c r="BZ145" s="24"/>
      <c r="CA145" s="24"/>
      <c r="CB145" s="24"/>
      <c r="CC145" s="24"/>
      <c r="CD145" s="24"/>
      <c r="CE145" s="24"/>
      <c r="CF145" s="24"/>
      <c r="CG145" s="24"/>
      <c r="CH145" s="24"/>
      <c r="CI145" s="24"/>
      <c r="CJ145" s="24"/>
      <c r="CK145" s="24"/>
      <c r="CL145" s="24"/>
      <c r="CM145" s="24"/>
      <c r="CN145" s="24"/>
      <c r="CO145" s="24"/>
      <c r="CP145" s="24"/>
      <c r="CQ145" s="24"/>
      <c r="CR145" s="24"/>
      <c r="CS145" s="24"/>
      <c r="CT145" s="24"/>
      <c r="CU145" s="24"/>
      <c r="CV145" s="24"/>
      <c r="CW145" s="24"/>
      <c r="CX145" s="24"/>
      <c r="CY145" s="24"/>
      <c r="CZ145" s="24"/>
      <c r="DA145" s="24"/>
      <c r="DB145" s="24"/>
      <c r="DC145" s="24"/>
      <c r="DD145" s="24"/>
      <c r="DE145" s="24"/>
      <c r="DF145" s="24"/>
      <c r="DG145" s="24"/>
      <c r="DH145" s="24"/>
      <c r="DI145" s="24"/>
      <c r="DJ145" s="24"/>
      <c r="DK145" s="24"/>
      <c r="DL145" s="24"/>
      <c r="DM145" s="24"/>
      <c r="DN145" s="24"/>
      <c r="DO145" s="24"/>
      <c r="DP145" s="24"/>
      <c r="DQ145" s="24"/>
      <c r="DR145" s="24"/>
      <c r="DS145" s="24"/>
      <c r="DT145" s="24"/>
      <c r="DU145" s="24"/>
      <c r="DV145" s="24"/>
      <c r="DW145" s="24"/>
      <c r="DX145" s="24"/>
      <c r="DY145" s="24"/>
      <c r="DZ145" s="24"/>
      <c r="EA145" s="24"/>
      <c r="EB145" s="24"/>
      <c r="EC145" s="24"/>
      <c r="ED145" s="24"/>
      <c r="EE145" s="24"/>
      <c r="EF145" s="24"/>
      <c r="EG145" s="24"/>
      <c r="EH145" s="24"/>
      <c r="EI145" s="24"/>
      <c r="EJ145" s="24"/>
      <c r="EK145" s="24"/>
      <c r="EL145" s="24"/>
      <c r="EM145" s="24"/>
      <c r="EN145" s="24"/>
      <c r="EO145" s="24"/>
      <c r="EP145" s="24"/>
      <c r="EQ145" s="24"/>
      <c r="ER145" s="24"/>
      <c r="ES145" s="24"/>
      <c r="ET145" s="24"/>
      <c r="EU145" s="24"/>
    </row>
    <row r="146" spans="1:151" s="1" customFormat="1" ht="20">
      <c r="A146" s="24"/>
      <c r="B146" s="375"/>
      <c r="C146" s="30">
        <v>19</v>
      </c>
      <c r="D146" s="212"/>
      <c r="E146" s="159"/>
      <c r="F146" s="20"/>
      <c r="G146" s="212"/>
      <c r="H146" s="159"/>
      <c r="I146" s="168"/>
      <c r="J146" s="166"/>
      <c r="K146" s="20"/>
      <c r="L146" s="232"/>
      <c r="M146" s="231"/>
      <c r="N146" s="20"/>
      <c r="O146" s="207"/>
      <c r="P146" s="134"/>
      <c r="Q146" s="151"/>
      <c r="R146" s="165"/>
      <c r="T146" s="165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24"/>
      <c r="CE146" s="24"/>
      <c r="CF146" s="24"/>
      <c r="CG146" s="24"/>
      <c r="CH146" s="24"/>
      <c r="CI146" s="24"/>
      <c r="CJ146" s="24"/>
      <c r="CK146" s="24"/>
      <c r="CL146" s="24"/>
      <c r="CM146" s="24"/>
      <c r="CN146" s="24"/>
      <c r="CO146" s="24"/>
      <c r="CP146" s="24"/>
      <c r="CQ146" s="24"/>
      <c r="CR146" s="24"/>
      <c r="CS146" s="24"/>
      <c r="CT146" s="24"/>
      <c r="CU146" s="24"/>
      <c r="CV146" s="24"/>
      <c r="CW146" s="24"/>
      <c r="CX146" s="24"/>
      <c r="CY146" s="24"/>
      <c r="CZ146" s="24"/>
      <c r="DA146" s="24"/>
      <c r="DB146" s="24"/>
      <c r="DC146" s="24"/>
      <c r="DD146" s="24"/>
      <c r="DE146" s="24"/>
      <c r="DF146" s="24"/>
      <c r="DG146" s="24"/>
      <c r="DH146" s="24"/>
      <c r="DI146" s="24"/>
      <c r="DJ146" s="24"/>
      <c r="DK146" s="24"/>
      <c r="DL146" s="24"/>
      <c r="DM146" s="24"/>
      <c r="DN146" s="24"/>
      <c r="DO146" s="24"/>
      <c r="DP146" s="24"/>
      <c r="DQ146" s="24"/>
      <c r="DR146" s="24"/>
      <c r="DS146" s="24"/>
      <c r="DT146" s="24"/>
      <c r="DU146" s="24"/>
      <c r="DV146" s="24"/>
      <c r="DW146" s="24"/>
      <c r="DX146" s="24"/>
      <c r="DY146" s="24"/>
      <c r="DZ146" s="24"/>
      <c r="EA146" s="24"/>
      <c r="EB146" s="24"/>
      <c r="EC146" s="24"/>
      <c r="ED146" s="24"/>
      <c r="EE146" s="24"/>
      <c r="EF146" s="24"/>
      <c r="EG146" s="24"/>
      <c r="EH146" s="24"/>
      <c r="EI146" s="24"/>
      <c r="EJ146" s="24"/>
      <c r="EK146" s="24"/>
      <c r="EL146" s="24"/>
      <c r="EM146" s="24"/>
      <c r="EN146" s="24"/>
      <c r="EO146" s="24"/>
      <c r="EP146" s="24"/>
      <c r="EQ146" s="24"/>
      <c r="ER146" s="24"/>
      <c r="ES146" s="24"/>
      <c r="ET146" s="24"/>
      <c r="EU146" s="24"/>
    </row>
    <row r="147" spans="1:151" s="1" customFormat="1" ht="20.5" thickBot="1">
      <c r="A147"/>
      <c r="B147" s="376"/>
      <c r="D147" s="52"/>
      <c r="E147" s="172"/>
      <c r="F147" s="20"/>
      <c r="G147" s="52"/>
      <c r="H147" s="172"/>
      <c r="I147" s="168"/>
      <c r="J147" s="166"/>
      <c r="K147" s="20"/>
      <c r="L147" s="233"/>
      <c r="M147" s="234"/>
      <c r="N147" s="20"/>
      <c r="O147" s="208"/>
      <c r="P147" s="152"/>
      <c r="Q147" s="160"/>
      <c r="R147" s="165"/>
      <c r="T147" s="165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24"/>
      <c r="CE147" s="24"/>
      <c r="CF147" s="24"/>
      <c r="CG147" s="24"/>
      <c r="CH147" s="24"/>
      <c r="CI147" s="24"/>
      <c r="CJ147" s="24"/>
      <c r="CK147" s="24"/>
      <c r="CL147" s="24"/>
      <c r="CM147" s="24"/>
      <c r="CN147" s="24"/>
      <c r="CO147" s="24"/>
      <c r="CP147" s="24"/>
      <c r="CQ147" s="24"/>
      <c r="CR147" s="24"/>
      <c r="CS147" s="24"/>
      <c r="CT147" s="24"/>
      <c r="CU147" s="24"/>
      <c r="CV147" s="24"/>
      <c r="CW147" s="24"/>
      <c r="CX147" s="24"/>
      <c r="CY147" s="24"/>
      <c r="CZ147" s="24"/>
      <c r="DA147" s="24"/>
      <c r="DB147" s="24"/>
      <c r="DC147" s="24"/>
      <c r="DD147" s="24"/>
      <c r="DE147" s="24"/>
      <c r="DF147" s="24"/>
      <c r="DG147" s="24"/>
      <c r="DH147" s="24"/>
      <c r="DI147" s="24"/>
      <c r="DJ147" s="24"/>
      <c r="DK147" s="24"/>
      <c r="DL147" s="24"/>
      <c r="DM147" s="24"/>
      <c r="DN147" s="24"/>
      <c r="DO147" s="24"/>
      <c r="DP147" s="24"/>
      <c r="DQ147" s="24"/>
      <c r="DR147" s="24"/>
      <c r="DS147" s="24"/>
      <c r="DT147" s="24"/>
      <c r="DU147" s="24"/>
      <c r="DV147" s="24"/>
      <c r="DW147" s="24"/>
      <c r="DX147" s="24"/>
      <c r="DY147" s="24"/>
      <c r="DZ147" s="24"/>
      <c r="EA147" s="24"/>
      <c r="EB147" s="24"/>
      <c r="EC147" s="24"/>
      <c r="ED147" s="24"/>
      <c r="EE147" s="24"/>
      <c r="EF147" s="24"/>
      <c r="EG147" s="24"/>
      <c r="EH147" s="24"/>
      <c r="EI147" s="24"/>
      <c r="EJ147" s="24"/>
      <c r="EK147" s="24"/>
      <c r="EL147" s="24"/>
      <c r="EM147" s="24"/>
      <c r="EN147" s="24"/>
      <c r="EO147" s="24"/>
      <c r="EP147" s="24"/>
      <c r="EQ147" s="24"/>
      <c r="ER147" s="24"/>
      <c r="ES147" s="24"/>
      <c r="ET147" s="24"/>
      <c r="EU147" s="24"/>
    </row>
    <row r="148" spans="1:151" ht="20.5" thickBot="1">
      <c r="B148" s="34" t="s">
        <v>4</v>
      </c>
      <c r="C148" s="30"/>
      <c r="D148" s="377">
        <f>AVERAGE(D144:E147)</f>
        <v>6801</v>
      </c>
      <c r="E148" s="378"/>
      <c r="F148" s="1"/>
      <c r="G148" s="379">
        <f>AVERAGE(G144:I147)</f>
        <v>6817</v>
      </c>
      <c r="H148" s="378"/>
      <c r="I148" s="167"/>
      <c r="J148" s="33">
        <f>D148-G148</f>
        <v>-16</v>
      </c>
      <c r="K148" s="20"/>
      <c r="L148" s="380">
        <f>AVERAGE(L144:M147)</f>
        <v>-32</v>
      </c>
      <c r="M148" s="381"/>
      <c r="N148" s="1"/>
      <c r="O148" s="380">
        <f>AVERAGE(O144:Q147)</f>
        <v>-32</v>
      </c>
      <c r="P148" s="382"/>
      <c r="Q148" s="381"/>
      <c r="R148" s="81">
        <f>L148-O148</f>
        <v>0</v>
      </c>
      <c r="S148" s="1"/>
      <c r="T148" s="199">
        <f>J148-R148</f>
        <v>-16</v>
      </c>
    </row>
    <row r="149" spans="1:151" s="24" customFormat="1" ht="20">
      <c r="B149" s="145"/>
      <c r="C149" s="17"/>
      <c r="D149" s="19"/>
      <c r="E149" s="19"/>
      <c r="F149" s="19"/>
      <c r="G149" s="19"/>
      <c r="H149" s="19"/>
      <c r="I149" s="19"/>
      <c r="J149" s="105"/>
      <c r="K149" s="19"/>
      <c r="L149" s="142"/>
      <c r="M149" s="138"/>
      <c r="N149" s="19"/>
      <c r="O149" s="140"/>
      <c r="P149" s="19"/>
      <c r="R149" s="139"/>
      <c r="T149" s="139"/>
    </row>
    <row r="150" spans="1:151" s="24" customFormat="1" ht="20">
      <c r="B150" s="141"/>
      <c r="C150" s="17"/>
      <c r="D150" s="426"/>
      <c r="E150" s="426"/>
      <c r="G150" s="426"/>
      <c r="H150" s="426"/>
      <c r="J150" s="139"/>
      <c r="K150" s="19"/>
      <c r="L150" s="143"/>
      <c r="O150" s="143"/>
      <c r="R150" s="139"/>
      <c r="T150" s="139"/>
    </row>
    <row r="151" spans="1:151" s="24" customFormat="1" ht="15.5" customHeight="1">
      <c r="B151" s="19"/>
      <c r="C151" s="17"/>
      <c r="D151" s="144"/>
      <c r="E151" s="17"/>
      <c r="J151" s="19"/>
      <c r="K151" s="19"/>
    </row>
    <row r="152" spans="1:151" s="24" customFormat="1"/>
    <row r="153" spans="1:151" s="24" customFormat="1" ht="82.5" customHeight="1">
      <c r="U153" s="19"/>
      <c r="V153" s="39"/>
      <c r="W153" s="39"/>
      <c r="X153" s="39"/>
      <c r="Y153" s="19"/>
    </row>
    <row r="154" spans="1:151" s="24" customFormat="1">
      <c r="B154" s="39"/>
      <c r="C154" s="39"/>
      <c r="D154" s="19"/>
      <c r="E154" s="39"/>
      <c r="F154" s="39"/>
      <c r="G154" s="39"/>
      <c r="H154" s="19"/>
      <c r="W154" s="19"/>
      <c r="X154" s="19"/>
    </row>
    <row r="155" spans="1:151" s="24" customFormat="1">
      <c r="X155" s="40"/>
    </row>
    <row r="156" spans="1:151" s="24" customFormat="1">
      <c r="B156" s="19"/>
      <c r="C156" s="98"/>
      <c r="D156" s="98"/>
      <c r="E156" s="99"/>
      <c r="G156" s="98"/>
      <c r="H156" s="99"/>
      <c r="J156" s="100"/>
      <c r="L156" s="98"/>
      <c r="M156" s="98"/>
      <c r="O156" s="99"/>
      <c r="P156" s="98"/>
      <c r="R156" s="99"/>
      <c r="S156" s="39"/>
      <c r="T156" s="100"/>
      <c r="X156" s="40"/>
    </row>
    <row r="157" spans="1:151" s="24" customFormat="1">
      <c r="B157" s="97"/>
      <c r="J157" s="19"/>
      <c r="S157" s="19"/>
      <c r="T157" s="19"/>
      <c r="X157" s="40"/>
    </row>
    <row r="158" spans="1:151" s="24" customFormat="1">
      <c r="B158" s="97"/>
      <c r="J158" s="19"/>
      <c r="T158" s="19"/>
      <c r="W158" s="29"/>
      <c r="X158" s="40"/>
    </row>
    <row r="159" spans="1:151" s="24" customFormat="1">
      <c r="B159" s="97"/>
      <c r="J159" s="19"/>
      <c r="T159" s="19"/>
      <c r="W159" s="29"/>
      <c r="X159" s="40"/>
    </row>
    <row r="160" spans="1:151" s="24" customFormat="1">
      <c r="B160" s="97"/>
      <c r="J160" s="19"/>
      <c r="T160" s="19"/>
      <c r="W160" s="29"/>
      <c r="X160" s="40"/>
    </row>
    <row r="161" spans="2:24" s="24" customFormat="1">
      <c r="B161" s="97"/>
      <c r="J161" s="19"/>
      <c r="S161" s="29"/>
      <c r="T161" s="19"/>
      <c r="W161" s="19"/>
      <c r="X161" s="40"/>
    </row>
    <row r="162" spans="2:24" s="24" customFormat="1">
      <c r="B162" s="97"/>
      <c r="J162" s="19"/>
      <c r="S162" s="29"/>
      <c r="T162" s="19"/>
      <c r="W162" s="19"/>
      <c r="X162" s="40"/>
    </row>
    <row r="163" spans="2:24" s="24" customFormat="1">
      <c r="B163" s="97"/>
      <c r="J163" s="19"/>
      <c r="S163" s="29"/>
      <c r="T163" s="19"/>
      <c r="W163" s="19"/>
      <c r="X163" s="40"/>
    </row>
    <row r="164" spans="2:24" s="24" customFormat="1">
      <c r="B164" s="97"/>
      <c r="J164" s="19"/>
      <c r="S164" s="19"/>
      <c r="T164" s="19"/>
      <c r="W164" s="19"/>
      <c r="X164" s="40"/>
    </row>
    <row r="165" spans="2:24" s="24" customFormat="1">
      <c r="B165" s="97"/>
      <c r="J165" s="19"/>
      <c r="S165" s="19"/>
      <c r="T165" s="19"/>
      <c r="W165" s="19"/>
      <c r="X165" s="40"/>
    </row>
    <row r="166" spans="2:24" s="24" customFormat="1">
      <c r="B166" s="97"/>
      <c r="J166" s="19"/>
      <c r="S166" s="19"/>
      <c r="T166" s="19"/>
      <c r="W166" s="19"/>
      <c r="X166" s="40"/>
    </row>
    <row r="167" spans="2:24" s="24" customFormat="1">
      <c r="B167" s="97"/>
      <c r="J167" s="19"/>
      <c r="S167" s="19"/>
      <c r="T167" s="19"/>
      <c r="W167" s="19"/>
      <c r="X167" s="40"/>
    </row>
    <row r="168" spans="2:24" s="24" customFormat="1">
      <c r="B168" s="97"/>
      <c r="J168" s="19"/>
      <c r="S168" s="19"/>
      <c r="T168" s="19"/>
      <c r="W168" s="19"/>
      <c r="X168" s="29"/>
    </row>
    <row r="169" spans="2:24" s="24" customFormat="1">
      <c r="B169" s="97"/>
      <c r="J169" s="19"/>
      <c r="S169" s="19"/>
      <c r="T169" s="19"/>
      <c r="W169" s="19"/>
      <c r="X169" s="40"/>
    </row>
    <row r="170" spans="2:24" s="24" customFormat="1">
      <c r="B170" s="97"/>
      <c r="J170" s="19"/>
      <c r="S170" s="19"/>
      <c r="T170" s="19"/>
      <c r="W170" s="19"/>
      <c r="X170" s="40"/>
    </row>
    <row r="171" spans="2:24" s="24" customFormat="1">
      <c r="B171" s="97"/>
      <c r="J171" s="19"/>
      <c r="S171" s="19"/>
      <c r="T171" s="19"/>
      <c r="W171" s="19"/>
      <c r="X171" s="40"/>
    </row>
    <row r="172" spans="2:24" s="24" customFormat="1">
      <c r="B172" s="97"/>
      <c r="J172" s="19"/>
      <c r="S172" s="19"/>
      <c r="T172" s="19"/>
      <c r="W172" s="19"/>
      <c r="X172" s="40"/>
    </row>
    <row r="173" spans="2:24" s="24" customFormat="1">
      <c r="B173" s="97"/>
      <c r="J173" s="19"/>
      <c r="S173" s="19"/>
      <c r="T173" s="19"/>
    </row>
    <row r="174" spans="2:24" s="24" customFormat="1">
      <c r="B174" s="97"/>
      <c r="J174" s="19"/>
      <c r="S174" s="19"/>
      <c r="T174" s="19"/>
    </row>
    <row r="175" spans="2:24" s="24" customFormat="1">
      <c r="B175" s="97"/>
      <c r="J175" s="19"/>
      <c r="S175" s="19"/>
      <c r="T175" s="19"/>
    </row>
    <row r="176" spans="2:24" s="24" customFormat="1"/>
  </sheetData>
  <mergeCells count="86">
    <mergeCell ref="H17:L17"/>
    <mergeCell ref="K8:L8"/>
    <mergeCell ref="K7:L7"/>
    <mergeCell ref="K6:L6"/>
    <mergeCell ref="D150:E150"/>
    <mergeCell ref="G150:H150"/>
    <mergeCell ref="A7:D7"/>
    <mergeCell ref="L70:R70"/>
    <mergeCell ref="B73:B80"/>
    <mergeCell ref="D81:E81"/>
    <mergeCell ref="B113:B120"/>
    <mergeCell ref="B121:C121"/>
    <mergeCell ref="D108:E108"/>
    <mergeCell ref="N7:O7"/>
    <mergeCell ref="N9:O9"/>
    <mergeCell ref="N8:O8"/>
    <mergeCell ref="C17:G17"/>
    <mergeCell ref="N6:O6"/>
    <mergeCell ref="B1:D1"/>
    <mergeCell ref="F1:H1"/>
    <mergeCell ref="B2:D2"/>
    <mergeCell ref="F2:H2"/>
    <mergeCell ref="B3:D3"/>
    <mergeCell ref="F3:H3"/>
    <mergeCell ref="N5:O5"/>
    <mergeCell ref="I1:M1"/>
    <mergeCell ref="I2:M2"/>
    <mergeCell ref="I3:M3"/>
    <mergeCell ref="K5:L5"/>
    <mergeCell ref="I4:M4"/>
    <mergeCell ref="F4:H4"/>
    <mergeCell ref="L110:R110"/>
    <mergeCell ref="L81:M81"/>
    <mergeCell ref="G108:H108"/>
    <mergeCell ref="C44:E44"/>
    <mergeCell ref="J44:L44"/>
    <mergeCell ref="L90:M90"/>
    <mergeCell ref="D103:E103"/>
    <mergeCell ref="D70:J70"/>
    <mergeCell ref="D90:E90"/>
    <mergeCell ref="O103:Q103"/>
    <mergeCell ref="L108:M108"/>
    <mergeCell ref="O108:Q108"/>
    <mergeCell ref="D110:J110"/>
    <mergeCell ref="A39:B40"/>
    <mergeCell ref="F44:H44"/>
    <mergeCell ref="M44:O44"/>
    <mergeCell ref="B91:B102"/>
    <mergeCell ref="B90:C90"/>
    <mergeCell ref="B81:C81"/>
    <mergeCell ref="G81:I81"/>
    <mergeCell ref="O90:Q90"/>
    <mergeCell ref="G90:I90"/>
    <mergeCell ref="O81:Q81"/>
    <mergeCell ref="B122:B129"/>
    <mergeCell ref="B130:C130"/>
    <mergeCell ref="D130:E130"/>
    <mergeCell ref="G130:I130"/>
    <mergeCell ref="L130:M130"/>
    <mergeCell ref="B104:B107"/>
    <mergeCell ref="L103:M103"/>
    <mergeCell ref="B82:B89"/>
    <mergeCell ref="B103:C103"/>
    <mergeCell ref="G103:I103"/>
    <mergeCell ref="O143:Q143"/>
    <mergeCell ref="D121:E121"/>
    <mergeCell ref="G121:I121"/>
    <mergeCell ref="L121:M121"/>
    <mergeCell ref="O121:Q121"/>
    <mergeCell ref="O130:Q130"/>
    <mergeCell ref="B131:B142"/>
    <mergeCell ref="B143:C143"/>
    <mergeCell ref="D143:E143"/>
    <mergeCell ref="G143:I143"/>
    <mergeCell ref="L143:M143"/>
    <mergeCell ref="B144:B147"/>
    <mergeCell ref="D148:E148"/>
    <mergeCell ref="G148:H148"/>
    <mergeCell ref="L148:M148"/>
    <mergeCell ref="O148:Q148"/>
    <mergeCell ref="V15:Y15"/>
    <mergeCell ref="S45:W45"/>
    <mergeCell ref="Y45:AC45"/>
    <mergeCell ref="M17:Q17"/>
    <mergeCell ref="Y17:AC17"/>
    <mergeCell ref="S17:W17"/>
  </mergeCells>
  <conditionalFormatting sqref="T104:T107">
    <cfRule type="cellIs" dxfId="56" priority="193" operator="greaterThan">
      <formula>20</formula>
    </cfRule>
  </conditionalFormatting>
  <conditionalFormatting sqref="T149">
    <cfRule type="cellIs" dxfId="55" priority="191" operator="greaterThan">
      <formula>20</formula>
    </cfRule>
  </conditionalFormatting>
  <conditionalFormatting sqref="H157:H175 AE19:AE36 AH19:AH36">
    <cfRule type="cellIs" dxfId="54" priority="174" operator="lessThan">
      <formula>-50</formula>
    </cfRule>
    <cfRule type="cellIs" dxfId="53" priority="175" operator="greaterThan">
      <formula>50</formula>
    </cfRule>
  </conditionalFormatting>
  <conditionalFormatting sqref="E157:E175">
    <cfRule type="cellIs" dxfId="52" priority="177" operator="lessThan">
      <formula>-50</formula>
    </cfRule>
    <cfRule type="cellIs" dxfId="51" priority="178" operator="greaterThan">
      <formula>50</formula>
    </cfRule>
  </conditionalFormatting>
  <conditionalFormatting sqref="O157:O175">
    <cfRule type="cellIs" dxfId="50" priority="171" operator="lessThan">
      <formula>-50</formula>
    </cfRule>
    <cfRule type="cellIs" dxfId="49" priority="172" operator="greaterThan">
      <formula>50</formula>
    </cfRule>
  </conditionalFormatting>
  <conditionalFormatting sqref="R157:R175">
    <cfRule type="cellIs" dxfId="48" priority="168" operator="lessThan">
      <formula>-50</formula>
    </cfRule>
    <cfRule type="cellIs" dxfId="47" priority="169" operator="greaterThan">
      <formula>50</formula>
    </cfRule>
  </conditionalFormatting>
  <conditionalFormatting sqref="T150">
    <cfRule type="cellIs" dxfId="46" priority="147" operator="greaterThan">
      <formula>20</formula>
    </cfRule>
  </conditionalFormatting>
  <conditionalFormatting sqref="T150">
    <cfRule type="cellIs" dxfId="45" priority="146" operator="lessThan">
      <formula>0</formula>
    </cfRule>
  </conditionalFormatting>
  <conditionalFormatting sqref="T103">
    <cfRule type="cellIs" dxfId="44" priority="139" operator="greaterThan">
      <formula>20</formula>
    </cfRule>
  </conditionalFormatting>
  <conditionalFormatting sqref="T103">
    <cfRule type="cellIs" dxfId="43" priority="138" operator="lessThan">
      <formula>0</formula>
    </cfRule>
  </conditionalFormatting>
  <conditionalFormatting sqref="J157:J175">
    <cfRule type="cellIs" dxfId="42" priority="124" operator="lessThan">
      <formula>-5</formula>
    </cfRule>
    <cfRule type="cellIs" dxfId="41" priority="125" operator="greaterThan">
      <formula>5</formula>
    </cfRule>
    <cfRule type="cellIs" dxfId="40" priority="126" operator="lessThan">
      <formula>-2.5</formula>
    </cfRule>
    <cfRule type="cellIs" dxfId="39" priority="127" operator="greaterThan">
      <formula>2.5</formula>
    </cfRule>
  </conditionalFormatting>
  <conditionalFormatting sqref="T157:T175">
    <cfRule type="cellIs" dxfId="38" priority="120" operator="lessThan">
      <formula>-5</formula>
    </cfRule>
    <cfRule type="cellIs" dxfId="37" priority="121" operator="greaterThan">
      <formula>5</formula>
    </cfRule>
    <cfRule type="cellIs" dxfId="36" priority="122" operator="lessThan">
      <formula>-2.5</formula>
    </cfRule>
    <cfRule type="cellIs" dxfId="35" priority="123" operator="greaterThan">
      <formula>2.5</formula>
    </cfRule>
  </conditionalFormatting>
  <conditionalFormatting sqref="U38:U44 AE38:AE56 AH38:AH56 X38:X44">
    <cfRule type="cellIs" dxfId="34" priority="102" operator="lessThan">
      <formula>-50</formula>
    </cfRule>
    <cfRule type="cellIs" dxfId="33" priority="103" operator="greaterThan">
      <formula>50</formula>
    </cfRule>
  </conditionalFormatting>
  <conditionalFormatting sqref="Z38:Z44">
    <cfRule type="cellIs" dxfId="32" priority="98" operator="lessThan">
      <formula>-5</formula>
    </cfRule>
    <cfRule type="cellIs" dxfId="31" priority="99" operator="greaterThan">
      <formula>5</formula>
    </cfRule>
    <cfRule type="cellIs" dxfId="30" priority="100" operator="lessThan">
      <formula>-2.5</formula>
    </cfRule>
    <cfRule type="cellIs" dxfId="29" priority="101" operator="greaterThan">
      <formula>2.5</formula>
    </cfRule>
  </conditionalFormatting>
  <conditionalFormatting sqref="E41:E43">
    <cfRule type="cellIs" dxfId="28" priority="96" operator="lessThan">
      <formula>-2.5</formula>
    </cfRule>
    <cfRule type="cellIs" dxfId="27" priority="97" operator="greaterThan">
      <formula>2.5</formula>
    </cfRule>
  </conditionalFormatting>
  <conditionalFormatting sqref="AD46:AD63">
    <cfRule type="cellIs" dxfId="26" priority="30" operator="lessThan">
      <formula>-5</formula>
    </cfRule>
    <cfRule type="cellIs" dxfId="25" priority="31" operator="greaterThan">
      <formula>5</formula>
    </cfRule>
    <cfRule type="cellIs" dxfId="24" priority="32" operator="lessThan">
      <formula>-2.5</formula>
    </cfRule>
    <cfRule type="cellIs" dxfId="23" priority="33" operator="greaterThan">
      <formula>2.5</formula>
    </cfRule>
  </conditionalFormatting>
  <conditionalFormatting sqref="E46:E63">
    <cfRule type="cellIs" dxfId="22" priority="52" operator="lessThan">
      <formula>-50</formula>
    </cfRule>
    <cfRule type="cellIs" dxfId="21" priority="53" operator="greaterThan">
      <formula>50</formula>
    </cfRule>
  </conditionalFormatting>
  <conditionalFormatting sqref="H46:H63">
    <cfRule type="cellIs" dxfId="20" priority="28" operator="lessThan">
      <formula>-50</formula>
    </cfRule>
    <cfRule type="cellIs" dxfId="19" priority="29" operator="greaterThan">
      <formula>50</formula>
    </cfRule>
  </conditionalFormatting>
  <conditionalFormatting sqref="L46:L63">
    <cfRule type="cellIs" dxfId="18" priority="26" operator="lessThan">
      <formula>-50</formula>
    </cfRule>
    <cfRule type="cellIs" dxfId="17" priority="27" operator="greaterThan">
      <formula>50</formula>
    </cfRule>
  </conditionalFormatting>
  <conditionalFormatting sqref="O46:O63">
    <cfRule type="cellIs" dxfId="16" priority="24" operator="lessThan">
      <formula>-50</formula>
    </cfRule>
    <cfRule type="cellIs" dxfId="15" priority="25" operator="greaterThan">
      <formula>50</formula>
    </cfRule>
  </conditionalFormatting>
  <conditionalFormatting sqref="T144:T147">
    <cfRule type="cellIs" dxfId="14" priority="23" operator="greaterThan">
      <formula>20</formula>
    </cfRule>
  </conditionalFormatting>
  <conditionalFormatting sqref="T108">
    <cfRule type="cellIs" dxfId="13" priority="14" operator="greaterThan">
      <formula>20</formula>
    </cfRule>
  </conditionalFormatting>
  <conditionalFormatting sqref="T108">
    <cfRule type="cellIs" dxfId="12" priority="13" operator="lessThan">
      <formula>0</formula>
    </cfRule>
  </conditionalFormatting>
  <conditionalFormatting sqref="T90">
    <cfRule type="cellIs" dxfId="11" priority="12" operator="greaterThan">
      <formula>20</formula>
    </cfRule>
  </conditionalFormatting>
  <conditionalFormatting sqref="T90">
    <cfRule type="cellIs" dxfId="10" priority="11" operator="lessThan">
      <formula>0</formula>
    </cfRule>
  </conditionalFormatting>
  <conditionalFormatting sqref="T81">
    <cfRule type="cellIs" dxfId="9" priority="10" operator="greaterThan">
      <formula>20</formula>
    </cfRule>
  </conditionalFormatting>
  <conditionalFormatting sqref="T81">
    <cfRule type="cellIs" dxfId="8" priority="9" operator="lessThan">
      <formula>0</formula>
    </cfRule>
  </conditionalFormatting>
  <conditionalFormatting sqref="T121">
    <cfRule type="cellIs" dxfId="7" priority="8" operator="greaterThan">
      <formula>20</formula>
    </cfRule>
  </conditionalFormatting>
  <conditionalFormatting sqref="T121">
    <cfRule type="cellIs" dxfId="6" priority="7" operator="lessThan">
      <formula>0</formula>
    </cfRule>
  </conditionalFormatting>
  <conditionalFormatting sqref="T130">
    <cfRule type="cellIs" dxfId="5" priority="6" operator="greaterThan">
      <formula>20</formula>
    </cfRule>
  </conditionalFormatting>
  <conditionalFormatting sqref="T130">
    <cfRule type="cellIs" dxfId="4" priority="5" operator="lessThan">
      <formula>0</formula>
    </cfRule>
  </conditionalFormatting>
  <conditionalFormatting sqref="T143">
    <cfRule type="cellIs" dxfId="3" priority="4" operator="greaterThan">
      <formula>20</formula>
    </cfRule>
  </conditionalFormatting>
  <conditionalFormatting sqref="T143">
    <cfRule type="cellIs" dxfId="2" priority="3" operator="lessThan">
      <formula>0</formula>
    </cfRule>
  </conditionalFormatting>
  <conditionalFormatting sqref="T148">
    <cfRule type="cellIs" dxfId="1" priority="2" operator="greaterThan">
      <formula>20</formula>
    </cfRule>
  </conditionalFormatting>
  <conditionalFormatting sqref="T14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utoCAD.Drawing.18" shapeId="8194" r:id="rId4">
          <objectPr defaultSize="0" autoPict="0" r:id="rId5">
            <anchor moveWithCells="1">
              <from>
                <xdr:col>14</xdr:col>
                <xdr:colOff>355600</xdr:colOff>
                <xdr:row>0</xdr:row>
                <xdr:rowOff>0</xdr:rowOff>
              </from>
              <to>
                <xdr:col>22</xdr:col>
                <xdr:colOff>463550</xdr:colOff>
                <xdr:row>10</xdr:row>
                <xdr:rowOff>63500</xdr:rowOff>
              </to>
            </anchor>
          </objectPr>
        </oleObject>
      </mc:Choice>
      <mc:Fallback>
        <oleObject progId="AutoCAD.Drawing.18" shapeId="819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Synthese</vt:lpstr>
      <vt:lpstr>Wing and attachment point</vt:lpstr>
      <vt:lpstr>Risers </vt:lpstr>
      <vt:lpstr> Attack angle and arc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H.M.</dc:creator>
  <cp:lastModifiedBy>Denis</cp:lastModifiedBy>
  <cp:lastPrinted>2014-08-10T22:27:21Z</cp:lastPrinted>
  <dcterms:created xsi:type="dcterms:W3CDTF">1999-03-11T14:35:54Z</dcterms:created>
  <dcterms:modified xsi:type="dcterms:W3CDTF">2015-02-06T10:49:58Z</dcterms:modified>
</cp:coreProperties>
</file>